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xico\Backups\kwhite\MSAR\"/>
    </mc:Choice>
  </mc:AlternateContent>
  <bookViews>
    <workbookView xWindow="0" yWindow="0" windowWidth="19200" windowHeight="7344"/>
  </bookViews>
  <sheets>
    <sheet name="3-Hour" sheetId="4" r:id="rId1"/>
    <sheet name="10-Hour" sheetId="5" r:id="rId2"/>
  </sheets>
  <calcPr calcId="152511"/>
</workbook>
</file>

<file path=xl/calcChain.xml><?xml version="1.0" encoding="utf-8"?>
<calcChain xmlns="http://schemas.openxmlformats.org/spreadsheetml/2006/main">
  <c r="H12" i="4" l="1"/>
  <c r="I12" i="4"/>
  <c r="H13" i="4"/>
  <c r="I13" i="4"/>
  <c r="H17" i="4"/>
  <c r="I17" i="4"/>
  <c r="H9" i="4"/>
  <c r="I9" i="4"/>
  <c r="H14" i="4"/>
  <c r="I14" i="4"/>
  <c r="H10" i="4"/>
  <c r="I10" i="4"/>
  <c r="H11" i="4"/>
  <c r="I11" i="4"/>
  <c r="I5" i="4"/>
  <c r="I6" i="4"/>
  <c r="I2" i="4"/>
  <c r="I3" i="4"/>
  <c r="I4" i="4"/>
  <c r="I7" i="4"/>
  <c r="I16" i="4"/>
  <c r="I15" i="4"/>
  <c r="I8" i="4"/>
  <c r="BC37" i="5"/>
  <c r="BD37" i="5"/>
  <c r="AX37" i="5"/>
  <c r="AW37" i="5"/>
  <c r="AV37" i="5"/>
  <c r="AU37" i="5"/>
  <c r="AP37" i="5"/>
  <c r="AO37" i="5"/>
  <c r="AN37" i="5"/>
  <c r="AM37" i="5"/>
  <c r="AF37" i="5"/>
  <c r="AE37" i="5"/>
  <c r="AD37" i="5"/>
  <c r="AC37" i="5"/>
  <c r="M37" i="5"/>
  <c r="L37" i="5"/>
  <c r="H37" i="5"/>
  <c r="J37" i="5"/>
  <c r="K37" i="5"/>
  <c r="F37" i="5"/>
  <c r="U37" i="5"/>
  <c r="T37" i="5"/>
  <c r="S37" i="5"/>
  <c r="R37" i="5"/>
  <c r="T8" i="5"/>
  <c r="T11" i="5"/>
  <c r="T10" i="5"/>
  <c r="T9" i="5"/>
  <c r="T7" i="5"/>
  <c r="T6" i="5"/>
  <c r="T5" i="5"/>
  <c r="T4" i="5"/>
  <c r="T3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AW8" i="5"/>
  <c r="AP8" i="5"/>
  <c r="AO8" i="5"/>
  <c r="AF8" i="5"/>
  <c r="AE8" i="5"/>
  <c r="U8" i="5"/>
  <c r="L8" i="5"/>
  <c r="K8" i="5"/>
  <c r="J8" i="5"/>
  <c r="I8" i="5"/>
  <c r="H8" i="5"/>
  <c r="F8" i="5"/>
  <c r="BC5" i="5"/>
  <c r="AX5" i="5"/>
  <c r="AW5" i="5"/>
  <c r="AP5" i="5"/>
  <c r="AO5" i="5"/>
  <c r="AF5" i="5"/>
  <c r="AE5" i="5"/>
  <c r="U5" i="5"/>
  <c r="L5" i="5"/>
  <c r="K5" i="5"/>
  <c r="J5" i="5"/>
  <c r="I5" i="5"/>
  <c r="H5" i="5"/>
  <c r="F5" i="5"/>
  <c r="AW11" i="5"/>
  <c r="AF11" i="5"/>
  <c r="AE11" i="5"/>
  <c r="U11" i="5"/>
  <c r="L11" i="5"/>
  <c r="K11" i="5"/>
  <c r="J11" i="5"/>
  <c r="I11" i="5"/>
  <c r="H11" i="5"/>
  <c r="F11" i="5"/>
  <c r="BC7" i="5"/>
  <c r="AX7" i="5"/>
  <c r="AW7" i="5"/>
  <c r="AP7" i="5"/>
  <c r="AO7" i="5"/>
  <c r="AF7" i="5"/>
  <c r="AE7" i="5"/>
  <c r="U7" i="5"/>
  <c r="L7" i="5"/>
  <c r="K7" i="5"/>
  <c r="J7" i="5"/>
  <c r="I7" i="5"/>
  <c r="H7" i="5"/>
  <c r="F7" i="5"/>
  <c r="AW9" i="5"/>
  <c r="AF9" i="5"/>
  <c r="AE9" i="5"/>
  <c r="U9" i="5"/>
  <c r="L9" i="5"/>
  <c r="K9" i="5"/>
  <c r="J9" i="5"/>
  <c r="I9" i="5"/>
  <c r="H9" i="5"/>
  <c r="F9" i="5"/>
  <c r="AW10" i="5"/>
  <c r="AP10" i="5"/>
  <c r="AO10" i="5"/>
  <c r="AF10" i="5"/>
  <c r="AE10" i="5"/>
  <c r="U10" i="5"/>
  <c r="L10" i="5"/>
  <c r="K10" i="5"/>
  <c r="J10" i="5"/>
  <c r="I10" i="5"/>
  <c r="H10" i="5"/>
  <c r="F10" i="5"/>
  <c r="BC3" i="5"/>
  <c r="AX3" i="5"/>
  <c r="AW3" i="5"/>
  <c r="AP3" i="5"/>
  <c r="AO3" i="5"/>
  <c r="AF3" i="5"/>
  <c r="AE3" i="5"/>
  <c r="U3" i="5"/>
  <c r="L3" i="5"/>
  <c r="K3" i="5"/>
  <c r="J3" i="5"/>
  <c r="I3" i="5"/>
  <c r="H3" i="5"/>
  <c r="F3" i="5"/>
  <c r="BC6" i="5"/>
  <c r="AX6" i="5"/>
  <c r="AW6" i="5"/>
  <c r="AP6" i="5"/>
  <c r="AO6" i="5"/>
  <c r="AF6" i="5"/>
  <c r="AE6" i="5"/>
  <c r="U6" i="5"/>
  <c r="M6" i="5" s="1"/>
  <c r="L6" i="5"/>
  <c r="K6" i="5"/>
  <c r="J6" i="5"/>
  <c r="I6" i="5"/>
  <c r="H6" i="5"/>
  <c r="F6" i="5"/>
  <c r="BC4" i="5"/>
  <c r="AX4" i="5"/>
  <c r="AW4" i="5"/>
  <c r="AP4" i="5"/>
  <c r="AO4" i="5"/>
  <c r="AF4" i="5"/>
  <c r="AE4" i="5"/>
  <c r="U4" i="5"/>
  <c r="L4" i="5"/>
  <c r="K4" i="5"/>
  <c r="J4" i="5"/>
  <c r="I4" i="5"/>
  <c r="H4" i="5"/>
  <c r="F4" i="5"/>
  <c r="AW20" i="5"/>
  <c r="AF20" i="5"/>
  <c r="AE20" i="5"/>
  <c r="U20" i="5"/>
  <c r="L20" i="5"/>
  <c r="K20" i="5"/>
  <c r="J20" i="5"/>
  <c r="I20" i="5"/>
  <c r="H20" i="5"/>
  <c r="F20" i="5"/>
  <c r="BC19" i="5"/>
  <c r="AX19" i="5"/>
  <c r="AW19" i="5"/>
  <c r="AP19" i="5"/>
  <c r="AO19" i="5"/>
  <c r="AF19" i="5"/>
  <c r="AE19" i="5"/>
  <c r="U19" i="5"/>
  <c r="L19" i="5"/>
  <c r="K19" i="5"/>
  <c r="J19" i="5"/>
  <c r="I19" i="5"/>
  <c r="H19" i="5"/>
  <c r="F19" i="5"/>
  <c r="AW31" i="5"/>
  <c r="AF31" i="5"/>
  <c r="AE31" i="5"/>
  <c r="U31" i="5"/>
  <c r="M31" i="5" s="1"/>
  <c r="L31" i="5"/>
  <c r="K31" i="5"/>
  <c r="J31" i="5"/>
  <c r="I31" i="5"/>
  <c r="H31" i="5"/>
  <c r="F31" i="5"/>
  <c r="AW29" i="5"/>
  <c r="AP29" i="5"/>
  <c r="AO29" i="5"/>
  <c r="AF29" i="5"/>
  <c r="AE29" i="5"/>
  <c r="U29" i="5"/>
  <c r="L29" i="5"/>
  <c r="K29" i="5"/>
  <c r="J29" i="5"/>
  <c r="I29" i="5"/>
  <c r="H29" i="5"/>
  <c r="F29" i="5"/>
  <c r="AW30" i="5"/>
  <c r="AF30" i="5"/>
  <c r="AE30" i="5"/>
  <c r="U30" i="5"/>
  <c r="L30" i="5"/>
  <c r="K30" i="5"/>
  <c r="J30" i="5"/>
  <c r="I30" i="5"/>
  <c r="H30" i="5"/>
  <c r="F30" i="5"/>
  <c r="AW26" i="5"/>
  <c r="AP26" i="5"/>
  <c r="AO26" i="5"/>
  <c r="AF26" i="5"/>
  <c r="AE26" i="5"/>
  <c r="U26" i="5"/>
  <c r="L26" i="5"/>
  <c r="K26" i="5"/>
  <c r="J26" i="5"/>
  <c r="I26" i="5"/>
  <c r="H26" i="5"/>
  <c r="F26" i="5"/>
  <c r="BC22" i="5"/>
  <c r="AX22" i="5"/>
  <c r="AW22" i="5"/>
  <c r="AP22" i="5"/>
  <c r="AO22" i="5"/>
  <c r="AF22" i="5"/>
  <c r="AE22" i="5"/>
  <c r="U22" i="5"/>
  <c r="L22" i="5"/>
  <c r="K22" i="5"/>
  <c r="J22" i="5"/>
  <c r="I22" i="5"/>
  <c r="H22" i="5"/>
  <c r="F22" i="5"/>
  <c r="AX35" i="5"/>
  <c r="AW35" i="5"/>
  <c r="AF35" i="5"/>
  <c r="AE35" i="5"/>
  <c r="U35" i="5"/>
  <c r="L35" i="5"/>
  <c r="K35" i="5"/>
  <c r="J35" i="5"/>
  <c r="I35" i="5"/>
  <c r="H35" i="5"/>
  <c r="F35" i="5"/>
  <c r="BC21" i="5"/>
  <c r="AX21" i="5"/>
  <c r="AW21" i="5"/>
  <c r="AP21" i="5"/>
  <c r="AO21" i="5"/>
  <c r="AF21" i="5"/>
  <c r="AE21" i="5"/>
  <c r="U21" i="5"/>
  <c r="L21" i="5"/>
  <c r="K21" i="5"/>
  <c r="J21" i="5"/>
  <c r="I21" i="5"/>
  <c r="H21" i="5"/>
  <c r="F21" i="5"/>
  <c r="BC23" i="5"/>
  <c r="AX23" i="5"/>
  <c r="AW23" i="5"/>
  <c r="AP23" i="5"/>
  <c r="AO23" i="5"/>
  <c r="AF23" i="5"/>
  <c r="AE23" i="5"/>
  <c r="U23" i="5"/>
  <c r="L23" i="5"/>
  <c r="K23" i="5"/>
  <c r="J23" i="5"/>
  <c r="I23" i="5"/>
  <c r="H23" i="5"/>
  <c r="F23" i="5"/>
  <c r="AW32" i="5"/>
  <c r="AP32" i="5"/>
  <c r="AO32" i="5"/>
  <c r="AF32" i="5"/>
  <c r="AE32" i="5"/>
  <c r="U32" i="5"/>
  <c r="L32" i="5"/>
  <c r="K32" i="5"/>
  <c r="J32" i="5"/>
  <c r="I32" i="5"/>
  <c r="H32" i="5"/>
  <c r="F32" i="5"/>
  <c r="AW25" i="5"/>
  <c r="AP25" i="5"/>
  <c r="AO25" i="5"/>
  <c r="AF25" i="5"/>
  <c r="AE25" i="5"/>
  <c r="U25" i="5"/>
  <c r="L25" i="5"/>
  <c r="K25" i="5"/>
  <c r="J25" i="5"/>
  <c r="I25" i="5"/>
  <c r="H25" i="5"/>
  <c r="F25" i="5"/>
  <c r="BC27" i="5"/>
  <c r="AX27" i="5"/>
  <c r="AW27" i="5"/>
  <c r="AP27" i="5"/>
  <c r="AO27" i="5"/>
  <c r="AF27" i="5"/>
  <c r="AE27" i="5"/>
  <c r="U27" i="5"/>
  <c r="L27" i="5"/>
  <c r="K27" i="5"/>
  <c r="J27" i="5"/>
  <c r="I27" i="5"/>
  <c r="H27" i="5"/>
  <c r="F27" i="5"/>
  <c r="AW34" i="5"/>
  <c r="AP34" i="5"/>
  <c r="AO34" i="5"/>
  <c r="AF34" i="5"/>
  <c r="AE34" i="5"/>
  <c r="U34" i="5"/>
  <c r="L34" i="5"/>
  <c r="K34" i="5"/>
  <c r="J34" i="5"/>
  <c r="I34" i="5"/>
  <c r="H34" i="5"/>
  <c r="F34" i="5"/>
  <c r="BC24" i="5"/>
  <c r="AX24" i="5"/>
  <c r="AW24" i="5"/>
  <c r="AP24" i="5"/>
  <c r="AO24" i="5"/>
  <c r="AF24" i="5"/>
  <c r="AE24" i="5"/>
  <c r="U24" i="5"/>
  <c r="L24" i="5"/>
  <c r="K24" i="5"/>
  <c r="J24" i="5"/>
  <c r="I24" i="5"/>
  <c r="H24" i="5"/>
  <c r="F24" i="5"/>
  <c r="AW28" i="5"/>
  <c r="AF28" i="5"/>
  <c r="AE28" i="5"/>
  <c r="U28" i="5"/>
  <c r="L28" i="5"/>
  <c r="K28" i="5"/>
  <c r="J28" i="5"/>
  <c r="I28" i="5"/>
  <c r="H28" i="5"/>
  <c r="F28" i="5"/>
  <c r="AW33" i="5"/>
  <c r="AF33" i="5"/>
  <c r="AE33" i="5"/>
  <c r="U33" i="5"/>
  <c r="M33" i="5" s="1"/>
  <c r="L33" i="5"/>
  <c r="K33" i="5"/>
  <c r="J33" i="5"/>
  <c r="I33" i="5"/>
  <c r="H33" i="5"/>
  <c r="F33" i="5"/>
  <c r="AX36" i="5"/>
  <c r="AP36" i="5"/>
  <c r="AO36" i="5"/>
  <c r="U36" i="5"/>
  <c r="L36" i="5"/>
  <c r="K36" i="5"/>
  <c r="J36" i="5"/>
  <c r="I36" i="5"/>
  <c r="H36" i="5"/>
  <c r="F36" i="5"/>
  <c r="A36" i="5"/>
  <c r="AW18" i="5"/>
  <c r="AP18" i="5"/>
  <c r="AO18" i="5"/>
  <c r="AF18" i="5"/>
  <c r="AE18" i="5"/>
  <c r="U18" i="5"/>
  <c r="L18" i="5"/>
  <c r="K18" i="5"/>
  <c r="J18" i="5"/>
  <c r="I18" i="5"/>
  <c r="H18" i="5"/>
  <c r="F18" i="5"/>
  <c r="BC17" i="5"/>
  <c r="AX17" i="5"/>
  <c r="AW17" i="5"/>
  <c r="AP17" i="5"/>
  <c r="AO17" i="5"/>
  <c r="AF17" i="5"/>
  <c r="AE17" i="5"/>
  <c r="U17" i="5"/>
  <c r="M17" i="5" s="1"/>
  <c r="L17" i="5"/>
  <c r="K17" i="5"/>
  <c r="J17" i="5"/>
  <c r="I17" i="5"/>
  <c r="H17" i="5"/>
  <c r="F17" i="5"/>
  <c r="AW16" i="5"/>
  <c r="AP16" i="5"/>
  <c r="AO16" i="5"/>
  <c r="AF16" i="5"/>
  <c r="AE16" i="5"/>
  <c r="U16" i="5"/>
  <c r="L16" i="5"/>
  <c r="K16" i="5"/>
  <c r="J16" i="5"/>
  <c r="I16" i="5"/>
  <c r="H16" i="5"/>
  <c r="F16" i="5"/>
  <c r="BC12" i="5"/>
  <c r="AX12" i="5"/>
  <c r="AW12" i="5"/>
  <c r="AP12" i="5"/>
  <c r="AO12" i="5"/>
  <c r="AF12" i="5"/>
  <c r="AE12" i="5"/>
  <c r="U12" i="5"/>
  <c r="L12" i="5"/>
  <c r="K12" i="5"/>
  <c r="J12" i="5"/>
  <c r="I12" i="5"/>
  <c r="H12" i="5"/>
  <c r="F12" i="5"/>
  <c r="BC14" i="5"/>
  <c r="AX14" i="5"/>
  <c r="AW14" i="5"/>
  <c r="AP14" i="5"/>
  <c r="AO14" i="5"/>
  <c r="AF14" i="5"/>
  <c r="AE14" i="5"/>
  <c r="U14" i="5"/>
  <c r="L14" i="5"/>
  <c r="K14" i="5"/>
  <c r="J14" i="5"/>
  <c r="I14" i="5"/>
  <c r="H14" i="5"/>
  <c r="F14" i="5"/>
  <c r="BC15" i="5"/>
  <c r="AX15" i="5"/>
  <c r="AW15" i="5"/>
  <c r="AP15" i="5"/>
  <c r="AO15" i="5"/>
  <c r="AF15" i="5"/>
  <c r="AE15" i="5"/>
  <c r="U15" i="5"/>
  <c r="L15" i="5"/>
  <c r="K15" i="5"/>
  <c r="J15" i="5"/>
  <c r="I15" i="5"/>
  <c r="H15" i="5"/>
  <c r="F15" i="5"/>
  <c r="BC13" i="5"/>
  <c r="AX13" i="5"/>
  <c r="AW13" i="5"/>
  <c r="AP13" i="5"/>
  <c r="AO13" i="5"/>
  <c r="AF13" i="5"/>
  <c r="AE13" i="5"/>
  <c r="U13" i="5"/>
  <c r="L13" i="5"/>
  <c r="K13" i="5"/>
  <c r="J13" i="5"/>
  <c r="I13" i="5"/>
  <c r="I37" i="5" s="1"/>
  <c r="H13" i="5"/>
  <c r="F13" i="5"/>
  <c r="G10" i="4" l="1"/>
  <c r="G14" i="4"/>
  <c r="G9" i="4"/>
  <c r="G13" i="4"/>
  <c r="G11" i="4"/>
  <c r="G17" i="4"/>
  <c r="G12" i="4"/>
  <c r="M30" i="5"/>
  <c r="M5" i="5"/>
  <c r="G12" i="5"/>
  <c r="M15" i="5"/>
  <c r="M25" i="5"/>
  <c r="M35" i="5"/>
  <c r="M22" i="5"/>
  <c r="G26" i="5"/>
  <c r="M4" i="5"/>
  <c r="M11" i="5"/>
  <c r="M16" i="5"/>
  <c r="G17" i="5"/>
  <c r="M18" i="5"/>
  <c r="M24" i="5"/>
  <c r="M21" i="5"/>
  <c r="M13" i="5"/>
  <c r="G25" i="5"/>
  <c r="M23" i="5"/>
  <c r="G19" i="5"/>
  <c r="M20" i="5"/>
  <c r="M10" i="5"/>
  <c r="M7" i="5"/>
  <c r="G33" i="5"/>
  <c r="G28" i="5"/>
  <c r="M34" i="5"/>
  <c r="G29" i="5"/>
  <c r="M29" i="5"/>
  <c r="M19" i="5"/>
  <c r="G3" i="5"/>
  <c r="M3" i="5"/>
  <c r="M9" i="5"/>
  <c r="G8" i="5"/>
  <c r="M8" i="5"/>
  <c r="G15" i="5"/>
  <c r="G14" i="5"/>
  <c r="G16" i="5"/>
  <c r="G32" i="5"/>
  <c r="G21" i="5"/>
  <c r="G13" i="5"/>
  <c r="G37" i="5" s="1"/>
  <c r="M36" i="5"/>
  <c r="M28" i="5"/>
  <c r="G24" i="5"/>
  <c r="M27" i="5"/>
  <c r="G35" i="5"/>
  <c r="G22" i="5"/>
  <c r="G30" i="5"/>
  <c r="G4" i="5"/>
  <c r="G6" i="5"/>
  <c r="G10" i="5"/>
  <c r="G9" i="5"/>
  <c r="G11" i="5"/>
  <c r="G5" i="5"/>
  <c r="M14" i="5"/>
  <c r="M12" i="5"/>
  <c r="G18" i="5"/>
  <c r="G34" i="5"/>
  <c r="G27" i="5"/>
  <c r="M26" i="5"/>
  <c r="G31" i="5"/>
  <c r="G20" i="5"/>
  <c r="G7" i="5"/>
  <c r="M32" i="5"/>
  <c r="G23" i="5"/>
  <c r="H16" i="4" l="1"/>
  <c r="G16" i="4" l="1"/>
  <c r="H8" i="4"/>
  <c r="H6" i="4"/>
  <c r="H2" i="4"/>
  <c r="H5" i="4"/>
  <c r="H15" i="4"/>
  <c r="H4" i="4"/>
  <c r="H7" i="4"/>
  <c r="G7" i="4" s="1"/>
  <c r="H3" i="4"/>
  <c r="G15" i="4" l="1"/>
  <c r="G4" i="4"/>
  <c r="G5" i="4"/>
  <c r="G2" i="4"/>
  <c r="G6" i="4"/>
  <c r="G3" i="4"/>
  <c r="G8" i="4"/>
</calcChain>
</file>

<file path=xl/sharedStrings.xml><?xml version="1.0" encoding="utf-8"?>
<sst xmlns="http://schemas.openxmlformats.org/spreadsheetml/2006/main" count="218" uniqueCount="142">
  <si>
    <t>GOALS ARA</t>
  </si>
  <si>
    <t>Rootstock Racing</t>
  </si>
  <si>
    <t>Chaos Raid</t>
  </si>
  <si>
    <t>Category</t>
  </si>
  <si>
    <t>Team Name</t>
  </si>
  <si>
    <t>Solo</t>
  </si>
  <si>
    <t>Team #</t>
  </si>
  <si>
    <t>Coed Premier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</si>
  <si>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</si>
  <si>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</si>
  <si>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</si>
  <si>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</si>
  <si>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</si>
  <si>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</si>
  <si>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</si>
  <si>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</si>
  <si>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</si>
  <si>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</si>
  <si>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</si>
  <si>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</si>
  <si>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Road Bike</t>
  </si>
  <si>
    <t>Kayak</t>
  </si>
  <si>
    <t>CP13</t>
  </si>
  <si>
    <t>CP14</t>
  </si>
  <si>
    <t>Orienteering</t>
  </si>
  <si>
    <t>Totals</t>
  </si>
  <si>
    <t>Total CPs</t>
  </si>
  <si>
    <t>Finish Time</t>
  </si>
  <si>
    <t>Overall Rank</t>
  </si>
  <si>
    <t>Division Rank</t>
  </si>
  <si>
    <t>Overall</t>
  </si>
  <si>
    <t>Mountain Goat</t>
  </si>
  <si>
    <t>Time Out to Bike</t>
  </si>
  <si>
    <t>Time Out to O</t>
  </si>
  <si>
    <t>Time In to TA4</t>
  </si>
  <si>
    <t>Time In to TA2</t>
  </si>
  <si>
    <t>Time In to TA3</t>
  </si>
  <si>
    <t>Challenge A</t>
  </si>
  <si>
    <t>Challenge B</t>
  </si>
  <si>
    <t>Challenge C</t>
  </si>
  <si>
    <t>Total Points</t>
  </si>
  <si>
    <t>Total Challenges</t>
  </si>
  <si>
    <t>Total T-Time</t>
  </si>
  <si>
    <t>AVERAGES</t>
  </si>
  <si>
    <t>Total Bike Time</t>
  </si>
  <si>
    <t>A</t>
  </si>
  <si>
    <t>B</t>
  </si>
  <si>
    <t>C</t>
  </si>
  <si>
    <t>Kayak-Trek Transition</t>
  </si>
  <si>
    <t>Time In to TA1</t>
  </si>
  <si>
    <t>Time Out to Trek</t>
  </si>
  <si>
    <t>Trekking</t>
  </si>
  <si>
    <t>D</t>
  </si>
  <si>
    <t>E</t>
  </si>
  <si>
    <t>F</t>
  </si>
  <si>
    <t>G</t>
  </si>
  <si>
    <t>Trek-O Transition</t>
  </si>
  <si>
    <t>Total O Time</t>
  </si>
  <si>
    <t>H</t>
  </si>
  <si>
    <t>I</t>
  </si>
  <si>
    <t>J</t>
  </si>
  <si>
    <t>K</t>
  </si>
  <si>
    <t>L</t>
  </si>
  <si>
    <t>M</t>
  </si>
  <si>
    <t>O-Bike Transition</t>
  </si>
  <si>
    <t>Total Trek Time</t>
  </si>
  <si>
    <t>N</t>
  </si>
  <si>
    <t>Bike-Bike/O Transition</t>
  </si>
  <si>
    <t>Time Out to Bike/O</t>
  </si>
  <si>
    <t>Bike/O at HVNC</t>
  </si>
  <si>
    <t>O</t>
  </si>
  <si>
    <t>P</t>
  </si>
  <si>
    <t>Q</t>
  </si>
  <si>
    <t>R</t>
  </si>
  <si>
    <t>Finish</t>
  </si>
  <si>
    <t>T-Wolves, Again?</t>
  </si>
  <si>
    <t>ExpertGPS.com</t>
  </si>
  <si>
    <t>Recalculating...</t>
  </si>
  <si>
    <t>Swattin' Blackflies</t>
  </si>
  <si>
    <t>Sparkles &amp; Jerkface</t>
  </si>
  <si>
    <t>Frigid Inflictors</t>
  </si>
  <si>
    <t>C&amp;R</t>
  </si>
  <si>
    <t>Two Dunahoo's Too Many</t>
  </si>
  <si>
    <t>GMARA: Quincy Ate Our Maps</t>
  </si>
  <si>
    <t>NH Trail Vets Development Squad</t>
  </si>
  <si>
    <t>Dymaxion Duo</t>
  </si>
  <si>
    <t>Scrambled Legs and Aching</t>
  </si>
  <si>
    <t>Wild Camels</t>
  </si>
  <si>
    <t>Strong Machine/Gas-Powered Engines</t>
  </si>
  <si>
    <t>Untamed Adventure Racing</t>
  </si>
  <si>
    <t>Chelsea Boys</t>
  </si>
  <si>
    <t>ERECT</t>
  </si>
  <si>
    <t>Half Fast</t>
  </si>
  <si>
    <t>Failure is Always an Option</t>
  </si>
  <si>
    <t>Team Scope-Creep</t>
  </si>
  <si>
    <t>A and J</t>
  </si>
  <si>
    <t>Koenig Chaos</t>
  </si>
  <si>
    <t>Personal Liability</t>
  </si>
  <si>
    <t>UntamedNE.com</t>
  </si>
  <si>
    <t>Stealth Cannon</t>
  </si>
  <si>
    <t>Yeah?..Noh..Haoles</t>
  </si>
  <si>
    <t>Beattletoads</t>
  </si>
  <si>
    <t>Opportunity Attack</t>
  </si>
  <si>
    <t>NH Trail Vets</t>
  </si>
  <si>
    <t>The Young Guns</t>
  </si>
  <si>
    <t>2-person coed</t>
  </si>
  <si>
    <t>Open male</t>
  </si>
  <si>
    <t>Open female</t>
  </si>
  <si>
    <t>Bike/O</t>
  </si>
  <si>
    <t>Trek</t>
  </si>
  <si>
    <t>Challenge D</t>
  </si>
  <si>
    <t>Total Paddle</t>
  </si>
  <si>
    <t>Total Transition</t>
  </si>
  <si>
    <t>DNF</t>
  </si>
  <si>
    <t>skipped Dodge Point orienteering</t>
  </si>
  <si>
    <t>skipped HVNC bike/O</t>
  </si>
  <si>
    <t>7:29 PM*</t>
  </si>
  <si>
    <t>Total HVNC Time</t>
  </si>
  <si>
    <t>Time Penalty</t>
  </si>
  <si>
    <t>Transition Time</t>
  </si>
  <si>
    <t>DivCom Divas</t>
  </si>
  <si>
    <t>Open</t>
  </si>
  <si>
    <t>Squad</t>
  </si>
  <si>
    <t>Cabalowski</t>
  </si>
  <si>
    <t>The Maine Coon Cats</t>
  </si>
  <si>
    <t>The Otters</t>
  </si>
  <si>
    <t>Loon-a-Ticks</t>
  </si>
  <si>
    <t>B/3-172 IN (MTN)</t>
  </si>
  <si>
    <t>Junior Bears</t>
  </si>
  <si>
    <t>Family</t>
  </si>
  <si>
    <t>Luce Cannons</t>
  </si>
  <si>
    <t>NO ETA</t>
  </si>
  <si>
    <t>Misguided</t>
  </si>
  <si>
    <t>Flying Ninjas</t>
  </si>
  <si>
    <t>Running Cheetahs</t>
  </si>
  <si>
    <t>Bam Bam</t>
  </si>
  <si>
    <t>Thrill Seekers</t>
  </si>
  <si>
    <t>Where's the Bug Spray?</t>
  </si>
  <si>
    <t>* -1 point for missing cut off time</t>
  </si>
  <si>
    <t>Coed</t>
  </si>
  <si>
    <t>unofficial, 1 teammate dropped after trek; skipped Dodge Point orienteering</t>
  </si>
  <si>
    <t>dropped during trek due to injury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</si>
</sst>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;@"/>
    <numFmt numFmtId="166" formatCode="[$-409]h:mm\ AM/P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FC1FF"/>
        <bgColor indexed="64"/>
      </patternFill>
    </fill>
    <fill>
      <patternFill patternType="solid">
        <fgColor rgb="FFF5D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16" fillId="0" borderId="0" xfId="0" applyFont="1"/>
    <xf numFmtId="0" fontId="0" fillId="0" borderId="0" xfId="0" applyBorder="1"/>
    <xf numFmtId="0" fontId="0" fillId="0" borderId="0" xfId="0" applyFill="1" applyBorder="1"/>
    <xf numFmtId="0" fontId="18" fillId="0" borderId="0" xfId="0" applyFont="1"/>
    <xf numFmtId="0" fontId="0" fillId="33" borderId="0" xfId="0" applyFill="1"/>
    <xf numFmtId="0" fontId="0" fillId="34" borderId="0" xfId="0" applyFill="1"/>
    <xf numFmtId="0" fontId="16" fillId="37" borderId="0" xfId="0" applyFont="1" applyFill="1"/>
    <xf numFmtId="0" fontId="16" fillId="39" borderId="0" xfId="0" applyFont="1" applyFill="1"/>
    <xf numFmtId="0" fontId="16" fillId="40" borderId="0" xfId="0" applyFont="1" applyFill="1"/>
    <xf numFmtId="0" fontId="0" fillId="41" borderId="0" xfId="0" applyFill="1"/>
    <xf numFmtId="0" fontId="0" fillId="42" borderId="0" xfId="0" applyFill="1"/>
    <xf numFmtId="0" fontId="0" fillId="45" borderId="0" xfId="0" applyFill="1"/>
    <xf numFmtId="0" fontId="0" fillId="46" borderId="0" xfId="0" applyFill="1"/>
    <xf numFmtId="0" fontId="0" fillId="0" borderId="0" xfId="0" applyFill="1"/>
    <xf numFmtId="0" fontId="16" fillId="46" borderId="11" xfId="0" applyFont="1" applyFill="1" applyBorder="1" applyAlignment="1"/>
    <xf numFmtId="0" fontId="16" fillId="46" borderId="11" xfId="0" applyFont="1" applyFill="1" applyBorder="1"/>
    <xf numFmtId="0" fontId="0" fillId="0" borderId="0" xfId="0" applyAlignment="1">
      <alignment horizontal="right"/>
    </xf>
    <xf numFmtId="0" fontId="0" fillId="0" borderId="10" xfId="0" applyBorder="1"/>
    <xf numFmtId="0" fontId="0" fillId="41" borderId="10" xfId="0" applyFill="1" applyBorder="1"/>
    <xf numFmtId="0" fontId="0" fillId="42" borderId="10" xfId="0" applyFill="1" applyBorder="1"/>
    <xf numFmtId="0" fontId="0" fillId="33" borderId="10" xfId="0" applyFill="1" applyBorder="1"/>
    <xf numFmtId="0" fontId="16" fillId="37" borderId="0" xfId="0" applyFont="1" applyFill="1" applyAlignment="1">
      <alignment horizontal="center"/>
    </xf>
    <xf numFmtId="0" fontId="16" fillId="39" borderId="0" xfId="0" applyFont="1" applyFill="1" applyAlignment="1">
      <alignment horizontal="center"/>
    </xf>
    <xf numFmtId="0" fontId="16" fillId="4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8" fillId="47" borderId="0" xfId="0" applyFont="1" applyFill="1" applyAlignment="1">
      <alignment horizontal="center"/>
    </xf>
    <xf numFmtId="0" fontId="16" fillId="44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16" fillId="40" borderId="0" xfId="0" applyFont="1" applyFill="1" applyAlignment="1">
      <alignment horizontal="center"/>
    </xf>
    <xf numFmtId="0" fontId="16" fillId="48" borderId="0" xfId="0" applyFont="1" applyFill="1" applyAlignment="1">
      <alignment horizontal="center"/>
    </xf>
    <xf numFmtId="0" fontId="0" fillId="36" borderId="0" xfId="0" applyFill="1"/>
    <xf numFmtId="164" fontId="0" fillId="0" borderId="0" xfId="0" applyNumberFormat="1" applyFill="1"/>
    <xf numFmtId="165" fontId="0" fillId="46" borderId="0" xfId="0" applyNumberFormat="1" applyFill="1"/>
    <xf numFmtId="165" fontId="16" fillId="46" borderId="11" xfId="0" applyNumberFormat="1" applyFont="1" applyFill="1" applyBorder="1"/>
    <xf numFmtId="166" fontId="0" fillId="46" borderId="0" xfId="0" applyNumberFormat="1" applyFill="1"/>
    <xf numFmtId="166" fontId="16" fillId="46" borderId="11" xfId="0" applyNumberFormat="1" applyFont="1" applyFill="1" applyBorder="1"/>
    <xf numFmtId="18" fontId="0" fillId="46" borderId="0" xfId="0" applyNumberFormat="1" applyFill="1"/>
    <xf numFmtId="166" fontId="0" fillId="33" borderId="0" xfId="0" applyNumberFormat="1" applyFill="1"/>
    <xf numFmtId="0" fontId="0" fillId="41" borderId="0" xfId="0" applyNumberFormat="1" applyFill="1"/>
    <xf numFmtId="164" fontId="0" fillId="41" borderId="0" xfId="0" applyNumberFormat="1" applyFill="1"/>
    <xf numFmtId="165" fontId="0" fillId="41" borderId="0" xfId="0" applyNumberFormat="1" applyFill="1"/>
    <xf numFmtId="166" fontId="0" fillId="41" borderId="0" xfId="0" applyNumberFormat="1" applyFill="1"/>
    <xf numFmtId="165" fontId="0" fillId="41" borderId="0" xfId="0" applyNumberFormat="1" applyFill="1" applyAlignment="1">
      <alignment horizontal="right"/>
    </xf>
    <xf numFmtId="166" fontId="0" fillId="46" borderId="0" xfId="0" applyNumberFormat="1" applyFill="1" applyAlignment="1">
      <alignment horizontal="right"/>
    </xf>
    <xf numFmtId="165" fontId="16" fillId="46" borderId="11" xfId="0" applyNumberFormat="1" applyFont="1" applyFill="1" applyBorder="1" applyAlignment="1"/>
    <xf numFmtId="166" fontId="0" fillId="45" borderId="0" xfId="0" applyNumberFormat="1" applyFill="1"/>
    <xf numFmtId="166" fontId="0" fillId="45" borderId="0" xfId="0" applyNumberFormat="1" applyFill="1" applyAlignment="1">
      <alignment horizontal="right"/>
    </xf>
    <xf numFmtId="166" fontId="7" fillId="3" borderId="0" xfId="7" applyNumberFormat="1"/>
    <xf numFmtId="0" fontId="7" fillId="3" borderId="0" xfId="7"/>
    <xf numFmtId="166" fontId="16" fillId="46" borderId="11" xfId="0" applyNumberFormat="1" applyFont="1" applyFill="1" applyBorder="1" applyAlignment="1"/>
    <xf numFmtId="2" fontId="16" fillId="46" borderId="11" xfId="0" applyNumberFormat="1" applyFont="1" applyFill="1" applyBorder="1" applyAlignment="1"/>
    <xf numFmtId="2" fontId="16" fillId="47" borderId="0" xfId="0" applyNumberFormat="1" applyFont="1" applyFill="1" applyAlignment="1">
      <alignment horizontal="center"/>
    </xf>
    <xf numFmtId="1" fontId="0" fillId="46" borderId="0" xfId="0" applyNumberFormat="1" applyFill="1"/>
    <xf numFmtId="1" fontId="7" fillId="3" borderId="0" xfId="7" applyNumberFormat="1"/>
    <xf numFmtId="1" fontId="0" fillId="46" borderId="0" xfId="0" applyNumberFormat="1" applyFill="1" applyAlignment="1">
      <alignment horizontal="right"/>
    </xf>
    <xf numFmtId="1" fontId="0" fillId="41" borderId="0" xfId="0" applyNumberFormat="1" applyFill="1" applyAlignment="1">
      <alignment horizontal="right"/>
    </xf>
    <xf numFmtId="1" fontId="16" fillId="46" borderId="11" xfId="0" applyNumberFormat="1" applyFont="1" applyFill="1" applyBorder="1"/>
    <xf numFmtId="1" fontId="0" fillId="0" borderId="0" xfId="0" applyNumberFormat="1" applyFill="1"/>
    <xf numFmtId="1" fontId="0" fillId="45" borderId="0" xfId="0" applyNumberFormat="1" applyFill="1"/>
    <xf numFmtId="1" fontId="19" fillId="45" borderId="0" xfId="7" applyNumberFormat="1" applyFont="1" applyFill="1"/>
    <xf numFmtId="166" fontId="0" fillId="45" borderId="0" xfId="0" applyNumberFormat="1" applyFill="1" applyBorder="1"/>
    <xf numFmtId="0" fontId="0" fillId="45" borderId="0" xfId="0" applyFill="1" applyBorder="1"/>
    <xf numFmtId="0" fontId="0" fillId="34" borderId="0" xfId="0" applyFill="1" applyBorder="1"/>
    <xf numFmtId="0" fontId="0" fillId="41" borderId="0" xfId="0" applyFill="1" applyBorder="1"/>
    <xf numFmtId="0" fontId="0" fillId="33" borderId="0" xfId="0" applyFill="1" applyBorder="1"/>
    <xf numFmtId="0" fontId="0" fillId="42" borderId="0" xfId="0" applyFill="1" applyBorder="1"/>
    <xf numFmtId="0" fontId="0" fillId="36" borderId="0" xfId="0" applyFill="1" applyBorder="1"/>
    <xf numFmtId="165" fontId="0" fillId="46" borderId="0" xfId="0" applyNumberFormat="1" applyFill="1" applyBorder="1"/>
    <xf numFmtId="166" fontId="0" fillId="46" borderId="0" xfId="0" applyNumberFormat="1" applyFill="1" applyBorder="1"/>
    <xf numFmtId="1" fontId="0" fillId="46" borderId="0" xfId="0" applyNumberFormat="1" applyFill="1" applyBorder="1"/>
    <xf numFmtId="166" fontId="0" fillId="33" borderId="10" xfId="0" applyNumberFormat="1" applyFill="1" applyBorder="1"/>
    <xf numFmtId="0" fontId="0" fillId="0" borderId="10" xfId="0" applyFill="1" applyBorder="1"/>
    <xf numFmtId="166" fontId="0" fillId="33" borderId="0" xfId="0" applyNumberFormat="1" applyFill="1" applyBorder="1"/>
    <xf numFmtId="0" fontId="18" fillId="47" borderId="0" xfId="0" applyFont="1" applyFill="1" applyAlignment="1">
      <alignment horizontal="center"/>
    </xf>
    <xf numFmtId="0" fontId="18" fillId="43" borderId="0" xfId="0" applyFont="1" applyFill="1" applyAlignment="1">
      <alignment horizontal="center"/>
    </xf>
    <xf numFmtId="0" fontId="18" fillId="38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8" fillId="39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18" fillId="40" borderId="0" xfId="0" applyFont="1" applyFill="1" applyAlignment="1">
      <alignment horizontal="center"/>
    </xf>
    <xf numFmtId="0" fontId="18" fillId="48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D9FF"/>
      <color rgb="FFEFC1FF"/>
      <color rgb="FFFFC6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>
      <pane ySplit="1" topLeftCell="A2" activePane="bottomLeft" state="frozen"/>
      <selection pane="bottomLeft" activeCell="A11" sqref="A11"/>
    </sheetView>
  </sheetViews>
  <sheetFormatPr defaultRowHeight="14.4" x14ac:dyDescent="0.3"/>
  <cols>
    <col min="1" max="1" width="11.33203125" bestFit="1" customWidth="1"/>
    <col min="2" max="2" width="12.21875" bestFit="1" customWidth="1"/>
    <col min="3" max="3" width="6.88671875" bestFit="1" customWidth="1"/>
    <col min="4" max="4" width="20.21875" bestFit="1" customWidth="1"/>
    <col min="5" max="5" width="14.5546875" bestFit="1" customWidth="1"/>
    <col min="6" max="6" width="10.21875" bestFit="1" customWidth="1"/>
    <col min="7" max="7" width="10.77734375" bestFit="1" customWidth="1"/>
    <col min="8" max="8" width="8.77734375" customWidth="1"/>
    <col min="9" max="9" width="14.5546875" bestFit="1" customWidth="1"/>
    <col min="24" max="24" width="10.88671875" bestFit="1" customWidth="1"/>
    <col min="25" max="26" width="10.77734375" bestFit="1" customWidth="1"/>
    <col min="27" max="27" width="10.88671875" bestFit="1" customWidth="1"/>
  </cols>
  <sheetData>
    <row r="1" spans="1:28" s="1" customFormat="1" x14ac:dyDescent="0.3">
      <c r="A1" s="1" t="s">
        <v>28</v>
      </c>
      <c r="B1" s="1" t="s">
        <v>29</v>
      </c>
      <c r="C1" s="1" t="s">
        <v>6</v>
      </c>
      <c r="D1" s="1" t="s">
        <v>4</v>
      </c>
      <c r="E1" s="1" t="s">
        <v>3</v>
      </c>
      <c r="F1" s="7" t="s">
        <v>27</v>
      </c>
      <c r="G1" s="7" t="s">
        <v>40</v>
      </c>
      <c r="H1" s="7" t="s">
        <v>26</v>
      </c>
      <c r="I1" s="7" t="s">
        <v>41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22</v>
      </c>
      <c r="W1" s="8" t="s">
        <v>23</v>
      </c>
      <c r="X1" s="9" t="s">
        <v>37</v>
      </c>
      <c r="Y1" s="9" t="s">
        <v>38</v>
      </c>
      <c r="Z1" s="9" t="s">
        <v>39</v>
      </c>
      <c r="AA1" s="9" t="s">
        <v>110</v>
      </c>
    </row>
    <row r="2" spans="1:28" x14ac:dyDescent="0.3">
      <c r="A2" s="2">
        <v>1</v>
      </c>
      <c r="B2" s="2">
        <v>1</v>
      </c>
      <c r="C2" s="2">
        <v>25</v>
      </c>
      <c r="D2" s="2" t="s">
        <v>124</v>
      </c>
      <c r="E2" s="2" t="s">
        <v>139</v>
      </c>
      <c r="F2" s="73">
        <v>0.5756944444444444</v>
      </c>
      <c r="G2" s="65">
        <f>SUM(H2:I2)</f>
        <v>26</v>
      </c>
      <c r="H2" s="65">
        <f t="shared" ref="H2:H17" si="0">SUM(J2:W2)</f>
        <v>14</v>
      </c>
      <c r="I2" s="65">
        <f t="shared" ref="I2:I17" si="1">SUM(X2:AA2)</f>
        <v>12</v>
      </c>
      <c r="J2" s="64">
        <v>1</v>
      </c>
      <c r="K2" s="64">
        <v>1</v>
      </c>
      <c r="L2" s="64">
        <v>1</v>
      </c>
      <c r="M2" s="64">
        <v>1</v>
      </c>
      <c r="N2" s="64">
        <v>1</v>
      </c>
      <c r="O2" s="64">
        <v>1</v>
      </c>
      <c r="P2" s="64">
        <v>1</v>
      </c>
      <c r="Q2" s="64">
        <v>1</v>
      </c>
      <c r="R2" s="64">
        <v>1</v>
      </c>
      <c r="S2" s="64">
        <v>1</v>
      </c>
      <c r="T2" s="64">
        <v>1</v>
      </c>
      <c r="U2" s="64">
        <v>1</v>
      </c>
      <c r="V2" s="64">
        <v>1</v>
      </c>
      <c r="W2" s="64">
        <v>1</v>
      </c>
      <c r="X2" s="66">
        <v>3</v>
      </c>
      <c r="Y2" s="66">
        <v>3</v>
      </c>
      <c r="Z2" s="66">
        <v>3</v>
      </c>
      <c r="AA2" s="66">
        <v>3</v>
      </c>
      <c r="AB2" s="2"/>
    </row>
    <row r="3" spans="1:28" x14ac:dyDescent="0.3">
      <c r="A3">
        <v>2</v>
      </c>
      <c r="B3">
        <v>2</v>
      </c>
      <c r="C3">
        <v>34</v>
      </c>
      <c r="D3" t="s">
        <v>125</v>
      </c>
      <c r="E3" t="s">
        <v>139</v>
      </c>
      <c r="F3" s="38">
        <v>0.57013888888888886</v>
      </c>
      <c r="G3" s="5">
        <f>SUM(H3:I3)</f>
        <v>25</v>
      </c>
      <c r="H3" s="5">
        <f t="shared" si="0"/>
        <v>13</v>
      </c>
      <c r="I3" s="5">
        <f t="shared" si="1"/>
        <v>12</v>
      </c>
      <c r="J3" s="10">
        <v>1</v>
      </c>
      <c r="K3" s="10">
        <v>0</v>
      </c>
      <c r="L3" s="10">
        <v>1</v>
      </c>
      <c r="M3" s="10">
        <v>1</v>
      </c>
      <c r="N3" s="10">
        <v>1</v>
      </c>
      <c r="O3" s="10">
        <v>1</v>
      </c>
      <c r="P3" s="10">
        <v>1</v>
      </c>
      <c r="Q3" s="10">
        <v>1</v>
      </c>
      <c r="R3" s="10">
        <v>1</v>
      </c>
      <c r="S3" s="10">
        <v>1</v>
      </c>
      <c r="T3" s="10">
        <v>1</v>
      </c>
      <c r="U3" s="10">
        <v>1</v>
      </c>
      <c r="V3" s="10">
        <v>1</v>
      </c>
      <c r="W3" s="10">
        <v>1</v>
      </c>
      <c r="X3" s="11">
        <v>3</v>
      </c>
      <c r="Y3" s="11">
        <v>3</v>
      </c>
      <c r="Z3" s="11">
        <v>3</v>
      </c>
      <c r="AA3" s="11">
        <v>3</v>
      </c>
    </row>
    <row r="4" spans="1:28" x14ac:dyDescent="0.3">
      <c r="A4">
        <v>4</v>
      </c>
      <c r="B4">
        <v>3</v>
      </c>
      <c r="C4">
        <v>35</v>
      </c>
      <c r="D4" t="s">
        <v>126</v>
      </c>
      <c r="E4" t="s">
        <v>139</v>
      </c>
      <c r="F4" s="38">
        <v>0.57222222222222219</v>
      </c>
      <c r="G4" s="5">
        <f>SUM(H4:I4)</f>
        <v>22</v>
      </c>
      <c r="H4" s="5">
        <f t="shared" si="0"/>
        <v>13</v>
      </c>
      <c r="I4" s="5">
        <f t="shared" si="1"/>
        <v>9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>
        <v>0</v>
      </c>
      <c r="T4" s="10">
        <v>1</v>
      </c>
      <c r="U4" s="10">
        <v>1</v>
      </c>
      <c r="V4" s="10">
        <v>1</v>
      </c>
      <c r="W4" s="10">
        <v>1</v>
      </c>
      <c r="X4" s="11">
        <v>3</v>
      </c>
      <c r="Y4" s="11">
        <v>3</v>
      </c>
      <c r="Z4" s="11">
        <v>3</v>
      </c>
      <c r="AA4" s="11">
        <v>0</v>
      </c>
    </row>
    <row r="5" spans="1:28" x14ac:dyDescent="0.3">
      <c r="A5">
        <v>9</v>
      </c>
      <c r="B5">
        <v>4</v>
      </c>
      <c r="C5">
        <v>13</v>
      </c>
      <c r="D5" t="s">
        <v>122</v>
      </c>
      <c r="E5" t="s">
        <v>139</v>
      </c>
      <c r="F5" s="38">
        <v>0.58124999999999993</v>
      </c>
      <c r="G5" s="5">
        <f>SUM(H5:I5)</f>
        <v>17</v>
      </c>
      <c r="H5" s="5">
        <f t="shared" si="0"/>
        <v>5</v>
      </c>
      <c r="I5" s="5">
        <f t="shared" si="1"/>
        <v>12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1</v>
      </c>
      <c r="R5" s="10">
        <v>0</v>
      </c>
      <c r="S5" s="10">
        <v>1</v>
      </c>
      <c r="T5" s="10">
        <v>0</v>
      </c>
      <c r="U5" s="10">
        <v>1</v>
      </c>
      <c r="V5" s="10">
        <v>1</v>
      </c>
      <c r="W5" s="10">
        <v>1</v>
      </c>
      <c r="X5" s="11">
        <v>3</v>
      </c>
      <c r="Y5" s="11">
        <v>3</v>
      </c>
      <c r="Z5" s="11">
        <v>3</v>
      </c>
      <c r="AA5" s="11">
        <v>3</v>
      </c>
    </row>
    <row r="6" spans="1:28" x14ac:dyDescent="0.3">
      <c r="A6" s="2">
        <v>16</v>
      </c>
      <c r="B6" s="2">
        <v>5</v>
      </c>
      <c r="C6" s="2">
        <v>14</v>
      </c>
      <c r="D6" s="2" t="s">
        <v>123</v>
      </c>
      <c r="E6" s="2" t="s">
        <v>139</v>
      </c>
      <c r="F6" s="73">
        <v>0.58333333333333337</v>
      </c>
      <c r="G6" s="65">
        <f>SUM(H6:I6)</f>
        <v>4</v>
      </c>
      <c r="H6" s="65">
        <f t="shared" si="0"/>
        <v>1</v>
      </c>
      <c r="I6" s="65">
        <f t="shared" si="1"/>
        <v>3</v>
      </c>
      <c r="J6" s="64">
        <v>0</v>
      </c>
      <c r="K6" s="64">
        <v>0</v>
      </c>
      <c r="L6" s="64">
        <v>0</v>
      </c>
      <c r="M6" s="64">
        <v>0</v>
      </c>
      <c r="N6" s="64">
        <v>1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6">
        <v>3</v>
      </c>
      <c r="Y6" s="66">
        <v>0</v>
      </c>
      <c r="Z6" s="66">
        <v>0</v>
      </c>
      <c r="AA6" s="66">
        <v>0</v>
      </c>
      <c r="AB6" s="2"/>
    </row>
    <row r="7" spans="1:28" x14ac:dyDescent="0.3">
      <c r="A7">
        <v>5</v>
      </c>
      <c r="B7">
        <v>1</v>
      </c>
      <c r="C7">
        <v>38</v>
      </c>
      <c r="D7" t="s">
        <v>127</v>
      </c>
      <c r="E7" t="s">
        <v>121</v>
      </c>
      <c r="F7" s="48">
        <v>0.58472222222222225</v>
      </c>
      <c r="G7" s="5">
        <f>SUM(H7:I7)-1</f>
        <v>22</v>
      </c>
      <c r="H7" s="5">
        <f t="shared" si="0"/>
        <v>11</v>
      </c>
      <c r="I7" s="5">
        <f t="shared" si="1"/>
        <v>12</v>
      </c>
      <c r="J7" s="10">
        <v>1</v>
      </c>
      <c r="K7" s="10">
        <v>0</v>
      </c>
      <c r="L7" s="10">
        <v>0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>
        <v>1</v>
      </c>
      <c r="S7" s="10">
        <v>0</v>
      </c>
      <c r="T7" s="10">
        <v>1</v>
      </c>
      <c r="U7" s="10">
        <v>1</v>
      </c>
      <c r="V7" s="10">
        <v>1</v>
      </c>
      <c r="W7" s="10">
        <v>1</v>
      </c>
      <c r="X7" s="11">
        <v>3</v>
      </c>
      <c r="Y7" s="11">
        <v>3</v>
      </c>
      <c r="Z7" s="11">
        <v>3</v>
      </c>
      <c r="AA7" s="11">
        <v>3</v>
      </c>
      <c r="AB7" t="s">
        <v>138</v>
      </c>
    </row>
    <row r="8" spans="1:28" s="2" customFormat="1" x14ac:dyDescent="0.3">
      <c r="A8" s="2">
        <v>10</v>
      </c>
      <c r="B8" s="2">
        <v>2</v>
      </c>
      <c r="C8" s="2">
        <v>10</v>
      </c>
      <c r="D8" s="2" t="s">
        <v>120</v>
      </c>
      <c r="E8" s="2" t="s">
        <v>121</v>
      </c>
      <c r="F8" s="73">
        <v>0.58333333333333337</v>
      </c>
      <c r="G8" s="65">
        <f t="shared" ref="G8:G17" si="2">SUM(H8:I8)</f>
        <v>17</v>
      </c>
      <c r="H8" s="65">
        <f t="shared" si="0"/>
        <v>5</v>
      </c>
      <c r="I8" s="65">
        <f t="shared" si="1"/>
        <v>12</v>
      </c>
      <c r="J8" s="64">
        <v>1</v>
      </c>
      <c r="K8" s="64">
        <v>1</v>
      </c>
      <c r="L8" s="64">
        <v>0</v>
      </c>
      <c r="M8" s="64">
        <v>1</v>
      </c>
      <c r="N8" s="64">
        <v>1</v>
      </c>
      <c r="O8" s="64">
        <v>1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6">
        <v>3</v>
      </c>
      <c r="Y8" s="66">
        <v>3</v>
      </c>
      <c r="Z8" s="66">
        <v>3</v>
      </c>
      <c r="AA8" s="66">
        <v>3</v>
      </c>
    </row>
    <row r="9" spans="1:28" x14ac:dyDescent="0.3">
      <c r="A9" s="2">
        <v>3</v>
      </c>
      <c r="B9" s="2">
        <v>1</v>
      </c>
      <c r="C9" s="2">
        <v>45</v>
      </c>
      <c r="D9" s="3" t="s">
        <v>133</v>
      </c>
      <c r="E9" s="3" t="s">
        <v>129</v>
      </c>
      <c r="F9" s="73">
        <v>0.57708333333333328</v>
      </c>
      <c r="G9" s="65">
        <f t="shared" si="2"/>
        <v>23</v>
      </c>
      <c r="H9" s="65">
        <f t="shared" si="0"/>
        <v>14</v>
      </c>
      <c r="I9" s="65">
        <f t="shared" si="1"/>
        <v>9</v>
      </c>
      <c r="J9" s="64">
        <v>1</v>
      </c>
      <c r="K9" s="64">
        <v>1</v>
      </c>
      <c r="L9" s="64">
        <v>1</v>
      </c>
      <c r="M9" s="64">
        <v>1</v>
      </c>
      <c r="N9" s="64">
        <v>1</v>
      </c>
      <c r="O9" s="64">
        <v>1</v>
      </c>
      <c r="P9" s="64">
        <v>1</v>
      </c>
      <c r="Q9" s="64">
        <v>1</v>
      </c>
      <c r="R9" s="64">
        <v>1</v>
      </c>
      <c r="S9" s="64">
        <v>1</v>
      </c>
      <c r="T9" s="64">
        <v>1</v>
      </c>
      <c r="U9" s="64">
        <v>1</v>
      </c>
      <c r="V9" s="64">
        <v>1</v>
      </c>
      <c r="W9" s="64">
        <v>1</v>
      </c>
      <c r="X9" s="66">
        <v>3</v>
      </c>
      <c r="Y9" s="66">
        <v>3</v>
      </c>
      <c r="Z9" s="66">
        <v>0</v>
      </c>
      <c r="AA9" s="66">
        <v>3</v>
      </c>
      <c r="AB9" s="2"/>
    </row>
    <row r="10" spans="1:28" x14ac:dyDescent="0.3">
      <c r="A10">
        <v>6</v>
      </c>
      <c r="B10">
        <v>2</v>
      </c>
      <c r="C10">
        <v>48</v>
      </c>
      <c r="D10" s="3" t="s">
        <v>135</v>
      </c>
      <c r="E10" s="3" t="s">
        <v>129</v>
      </c>
      <c r="F10" s="38">
        <v>0.57777777777777783</v>
      </c>
      <c r="G10" s="5">
        <f t="shared" si="2"/>
        <v>20</v>
      </c>
      <c r="H10" s="5">
        <f t="shared" si="0"/>
        <v>8</v>
      </c>
      <c r="I10" s="5">
        <f t="shared" si="1"/>
        <v>12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1</v>
      </c>
      <c r="V10" s="10">
        <v>1</v>
      </c>
      <c r="W10" s="10">
        <v>1</v>
      </c>
      <c r="X10" s="11">
        <v>3</v>
      </c>
      <c r="Y10" s="11">
        <v>3</v>
      </c>
      <c r="Z10" s="11">
        <v>3</v>
      </c>
      <c r="AA10" s="11">
        <v>3</v>
      </c>
    </row>
    <row r="11" spans="1:28" x14ac:dyDescent="0.3">
      <c r="A11">
        <v>7</v>
      </c>
      <c r="B11">
        <v>3</v>
      </c>
      <c r="C11">
        <v>49</v>
      </c>
      <c r="D11" s="3" t="s">
        <v>136</v>
      </c>
      <c r="E11" s="3" t="s">
        <v>129</v>
      </c>
      <c r="F11" s="38">
        <v>0.57916666666666672</v>
      </c>
      <c r="G11" s="5">
        <f t="shared" si="2"/>
        <v>20</v>
      </c>
      <c r="H11" s="5">
        <f t="shared" si="0"/>
        <v>9</v>
      </c>
      <c r="I11" s="5">
        <f t="shared" si="1"/>
        <v>11</v>
      </c>
      <c r="J11" s="10">
        <v>0</v>
      </c>
      <c r="K11" s="10">
        <v>0</v>
      </c>
      <c r="L11" s="10">
        <v>0</v>
      </c>
      <c r="M11" s="10">
        <v>1</v>
      </c>
      <c r="N11" s="10">
        <v>1</v>
      </c>
      <c r="O11" s="10">
        <v>0</v>
      </c>
      <c r="P11" s="10">
        <v>1</v>
      </c>
      <c r="Q11" s="10">
        <v>1</v>
      </c>
      <c r="R11" s="10">
        <v>1</v>
      </c>
      <c r="S11" s="10">
        <v>0</v>
      </c>
      <c r="T11" s="10">
        <v>1</v>
      </c>
      <c r="U11" s="10">
        <v>1</v>
      </c>
      <c r="V11" s="10">
        <v>1</v>
      </c>
      <c r="W11" s="10">
        <v>1</v>
      </c>
      <c r="X11" s="11">
        <v>3</v>
      </c>
      <c r="Y11" s="11">
        <v>2</v>
      </c>
      <c r="Z11" s="11">
        <v>3</v>
      </c>
      <c r="AA11" s="11">
        <v>3</v>
      </c>
    </row>
    <row r="12" spans="1:28" x14ac:dyDescent="0.3">
      <c r="A12">
        <v>8</v>
      </c>
      <c r="B12">
        <v>4</v>
      </c>
      <c r="C12">
        <v>41</v>
      </c>
      <c r="D12" s="3" t="s">
        <v>130</v>
      </c>
      <c r="E12" s="3" t="s">
        <v>129</v>
      </c>
      <c r="F12" s="38">
        <v>0.57986111111111105</v>
      </c>
      <c r="G12" s="5">
        <f t="shared" si="2"/>
        <v>20</v>
      </c>
      <c r="H12" s="5">
        <f t="shared" si="0"/>
        <v>8</v>
      </c>
      <c r="I12" s="5">
        <f t="shared" si="1"/>
        <v>12</v>
      </c>
      <c r="J12" s="10">
        <v>0</v>
      </c>
      <c r="K12" s="10">
        <v>0</v>
      </c>
      <c r="L12" s="10">
        <v>0</v>
      </c>
      <c r="M12" s="10">
        <v>0</v>
      </c>
      <c r="N12" s="10">
        <v>1</v>
      </c>
      <c r="O12" s="10">
        <v>0</v>
      </c>
      <c r="P12" s="10">
        <v>1</v>
      </c>
      <c r="Q12" s="10">
        <v>0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1">
        <v>3</v>
      </c>
      <c r="Y12" s="11">
        <v>3</v>
      </c>
      <c r="Z12" s="11">
        <v>3</v>
      </c>
      <c r="AA12" s="11">
        <v>3</v>
      </c>
    </row>
    <row r="13" spans="1:28" x14ac:dyDescent="0.3">
      <c r="A13">
        <v>11</v>
      </c>
      <c r="B13">
        <v>5</v>
      </c>
      <c r="C13">
        <v>42</v>
      </c>
      <c r="D13" s="3" t="s">
        <v>131</v>
      </c>
      <c r="E13" s="3" t="s">
        <v>129</v>
      </c>
      <c r="F13" s="38">
        <v>0.57847222222222217</v>
      </c>
      <c r="G13" s="5">
        <f t="shared" si="2"/>
        <v>16</v>
      </c>
      <c r="H13" s="5">
        <f t="shared" si="0"/>
        <v>5</v>
      </c>
      <c r="I13" s="5">
        <f t="shared" si="1"/>
        <v>11</v>
      </c>
      <c r="J13" s="10">
        <v>0</v>
      </c>
      <c r="K13" s="10">
        <v>0</v>
      </c>
      <c r="L13" s="10">
        <v>0</v>
      </c>
      <c r="M13" s="10">
        <v>0</v>
      </c>
      <c r="N13" s="10">
        <v>1</v>
      </c>
      <c r="O13" s="10">
        <v>0</v>
      </c>
      <c r="P13" s="10">
        <v>1</v>
      </c>
      <c r="Q13" s="10">
        <v>0</v>
      </c>
      <c r="R13" s="10">
        <v>0</v>
      </c>
      <c r="S13" s="10">
        <v>0</v>
      </c>
      <c r="T13" s="10">
        <v>0</v>
      </c>
      <c r="U13" s="10">
        <v>1</v>
      </c>
      <c r="V13" s="10">
        <v>1</v>
      </c>
      <c r="W13" s="10">
        <v>1</v>
      </c>
      <c r="X13" s="11">
        <v>3</v>
      </c>
      <c r="Y13" s="11">
        <v>2</v>
      </c>
      <c r="Z13" s="11">
        <v>3</v>
      </c>
      <c r="AA13" s="11">
        <v>3</v>
      </c>
    </row>
    <row r="14" spans="1:28" x14ac:dyDescent="0.3">
      <c r="A14">
        <v>12</v>
      </c>
      <c r="B14">
        <v>6</v>
      </c>
      <c r="C14">
        <v>47</v>
      </c>
      <c r="D14" s="3" t="s">
        <v>134</v>
      </c>
      <c r="E14" s="3" t="s">
        <v>129</v>
      </c>
      <c r="F14" s="38">
        <v>0.58124999999999993</v>
      </c>
      <c r="G14" s="5">
        <f t="shared" si="2"/>
        <v>15</v>
      </c>
      <c r="H14" s="5">
        <f t="shared" si="0"/>
        <v>9</v>
      </c>
      <c r="I14" s="5">
        <f t="shared" si="1"/>
        <v>6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1">
        <v>0</v>
      </c>
      <c r="Y14" s="11">
        <v>3</v>
      </c>
      <c r="Z14" s="11">
        <v>0</v>
      </c>
      <c r="AA14" s="11">
        <v>3</v>
      </c>
    </row>
    <row r="15" spans="1:28" x14ac:dyDescent="0.3">
      <c r="A15" s="2">
        <v>13</v>
      </c>
      <c r="B15" s="2">
        <v>7</v>
      </c>
      <c r="C15" s="2">
        <v>50</v>
      </c>
      <c r="D15" s="2" t="s">
        <v>137</v>
      </c>
      <c r="E15" s="2" t="s">
        <v>129</v>
      </c>
      <c r="F15" s="73">
        <v>0.56944444444444442</v>
      </c>
      <c r="G15" s="65">
        <f t="shared" si="2"/>
        <v>14</v>
      </c>
      <c r="H15" s="65">
        <f t="shared" si="0"/>
        <v>5</v>
      </c>
      <c r="I15" s="65">
        <f t="shared" si="1"/>
        <v>9</v>
      </c>
      <c r="J15" s="64">
        <v>1</v>
      </c>
      <c r="K15" s="64">
        <v>1</v>
      </c>
      <c r="L15" s="64">
        <v>1</v>
      </c>
      <c r="M15" s="64">
        <v>1</v>
      </c>
      <c r="N15" s="64">
        <v>1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6">
        <v>3</v>
      </c>
      <c r="Y15" s="66">
        <v>3</v>
      </c>
      <c r="Z15" s="66">
        <v>0</v>
      </c>
      <c r="AA15" s="66">
        <v>3</v>
      </c>
      <c r="AB15" s="2"/>
    </row>
    <row r="16" spans="1:28" x14ac:dyDescent="0.3">
      <c r="A16">
        <v>14</v>
      </c>
      <c r="B16">
        <v>8</v>
      </c>
      <c r="C16">
        <v>40</v>
      </c>
      <c r="D16" s="2" t="s">
        <v>128</v>
      </c>
      <c r="E16" s="2" t="s">
        <v>129</v>
      </c>
      <c r="F16" s="38">
        <v>0.57777777777777783</v>
      </c>
      <c r="G16" s="5">
        <f t="shared" si="2"/>
        <v>14</v>
      </c>
      <c r="H16" s="5">
        <f t="shared" si="0"/>
        <v>3</v>
      </c>
      <c r="I16" s="5">
        <f t="shared" si="1"/>
        <v>11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1</v>
      </c>
      <c r="V16" s="10">
        <v>1</v>
      </c>
      <c r="W16" s="10">
        <v>1</v>
      </c>
      <c r="X16" s="11">
        <v>3</v>
      </c>
      <c r="Y16" s="11">
        <v>2</v>
      </c>
      <c r="Z16" s="11">
        <v>3</v>
      </c>
      <c r="AA16" s="11">
        <v>3</v>
      </c>
    </row>
    <row r="17" spans="1:27" s="18" customFormat="1" x14ac:dyDescent="0.3">
      <c r="A17" s="18">
        <v>15</v>
      </c>
      <c r="B17" s="18">
        <v>9</v>
      </c>
      <c r="C17" s="18">
        <v>43</v>
      </c>
      <c r="D17" s="72" t="s">
        <v>132</v>
      </c>
      <c r="E17" s="72" t="s">
        <v>129</v>
      </c>
      <c r="F17" s="71">
        <v>0.5756944444444444</v>
      </c>
      <c r="G17" s="21">
        <f t="shared" si="2"/>
        <v>13</v>
      </c>
      <c r="H17" s="21">
        <f t="shared" si="0"/>
        <v>7</v>
      </c>
      <c r="I17" s="21">
        <f t="shared" si="1"/>
        <v>6</v>
      </c>
      <c r="J17" s="19">
        <v>0</v>
      </c>
      <c r="K17" s="19">
        <v>0</v>
      </c>
      <c r="L17" s="19">
        <v>0</v>
      </c>
      <c r="M17" s="19">
        <v>1</v>
      </c>
      <c r="N17" s="19">
        <v>0</v>
      </c>
      <c r="O17" s="19">
        <v>1</v>
      </c>
      <c r="P17" s="19">
        <v>0</v>
      </c>
      <c r="Q17" s="19">
        <v>0</v>
      </c>
      <c r="R17" s="19">
        <v>0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20">
        <v>0</v>
      </c>
      <c r="Y17" s="20">
        <v>0</v>
      </c>
      <c r="Z17" s="20">
        <v>3</v>
      </c>
      <c r="AA17" s="20">
        <v>3</v>
      </c>
    </row>
    <row r="18" spans="1:27" s="14" customFormat="1" x14ac:dyDescent="0.3"/>
    <row r="19" spans="1:27" x14ac:dyDescent="0.3">
      <c r="D19" s="2"/>
      <c r="E19" s="2"/>
      <c r="F19" s="2"/>
      <c r="G19" s="2"/>
      <c r="H19" s="2"/>
      <c r="I19" s="2"/>
    </row>
    <row r="20" spans="1:27" x14ac:dyDescent="0.3">
      <c r="D20" s="2"/>
      <c r="E20" s="2"/>
      <c r="F20" s="2"/>
      <c r="G20" s="2"/>
      <c r="H20" s="2"/>
      <c r="I20" s="2"/>
    </row>
    <row r="21" spans="1:27" x14ac:dyDescent="0.3">
      <c r="D21" s="2"/>
      <c r="E21" s="2"/>
      <c r="F21" s="2"/>
      <c r="G21" s="2"/>
      <c r="H21" s="2"/>
      <c r="I21" s="2"/>
    </row>
    <row r="22" spans="1:27" x14ac:dyDescent="0.3">
      <c r="D22" s="2"/>
      <c r="E22" s="2"/>
      <c r="F22" s="2"/>
      <c r="G22" s="2"/>
      <c r="H22" s="2"/>
      <c r="I22" s="2"/>
    </row>
    <row r="23" spans="1:27" x14ac:dyDescent="0.3">
      <c r="D23" s="2"/>
      <c r="E23" s="2"/>
      <c r="F23" s="2"/>
      <c r="G23" s="2"/>
      <c r="H23" s="2"/>
      <c r="I23" s="2"/>
    </row>
    <row r="24" spans="1:27" x14ac:dyDescent="0.3">
      <c r="D24" s="2"/>
      <c r="E24" s="2"/>
      <c r="F24" s="2"/>
      <c r="G24" s="2"/>
      <c r="H24" s="2"/>
      <c r="I24" s="2"/>
    </row>
    <row r="25" spans="1:27" x14ac:dyDescent="0.3">
      <c r="D25" s="3"/>
      <c r="E25" s="2"/>
      <c r="F25" s="2"/>
      <c r="G25" s="2"/>
      <c r="H25" s="2"/>
      <c r="I25" s="2"/>
    </row>
  </sheetData>
  <sortState ref="A2:AB17">
    <sortCondition ref="E2:E17"/>
    <sortCondition ref="B2:B17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23"/>
  <sheetViews>
    <sheetView workbookViewId="0">
      <pane ySplit="2" topLeftCell="A3" activePane="bottomLeft" state="frozen"/>
      <selection pane="bottomLeft" activeCell="G13" sqref="G13"/>
    </sheetView>
  </sheetViews>
  <sheetFormatPr defaultRowHeight="14.4" x14ac:dyDescent="0.3"/>
  <cols>
    <col min="1" max="1" width="12" bestFit="1" customWidth="1"/>
    <col min="2" max="2" width="11.33203125" bestFit="1" customWidth="1"/>
    <col min="4" max="4" width="32.44140625" bestFit="1" customWidth="1"/>
    <col min="5" max="5" width="12.6640625" bestFit="1" customWidth="1"/>
    <col min="6" max="6" width="10.21875" customWidth="1"/>
    <col min="7" max="7" width="8.77734375" customWidth="1"/>
    <col min="8" max="8" width="5.77734375" customWidth="1"/>
    <col min="9" max="9" width="11.33203125" customWidth="1"/>
    <col min="10" max="10" width="11.44140625" bestFit="1" customWidth="1"/>
    <col min="11" max="11" width="9.33203125" bestFit="1" customWidth="1"/>
    <col min="12" max="12" width="11.33203125" customWidth="1"/>
    <col min="13" max="13" width="14" bestFit="1" customWidth="1"/>
    <col min="14" max="17" width="8.88671875" customWidth="1"/>
    <col min="18" max="18" width="13" style="13" customWidth="1"/>
    <col min="19" max="19" width="14.88671875" style="13" customWidth="1"/>
    <col min="20" max="20" width="11.44140625" style="13" bestFit="1" customWidth="1"/>
    <col min="21" max="21" width="14.109375" style="13" bestFit="1" customWidth="1"/>
    <col min="22" max="28" width="8.88671875" customWidth="1"/>
    <col min="29" max="29" width="13" style="13" customWidth="1"/>
    <col min="30" max="30" width="14.88671875" style="13" customWidth="1"/>
    <col min="31" max="31" width="15.6640625" style="13" customWidth="1"/>
    <col min="32" max="32" width="11.21875" style="13" customWidth="1"/>
    <col min="33" max="38" width="8.88671875" customWidth="1"/>
    <col min="39" max="39" width="13" style="13" customWidth="1"/>
    <col min="40" max="40" width="16.21875" style="13" customWidth="1"/>
    <col min="41" max="41" width="22.21875" style="13" bestFit="1" customWidth="1"/>
    <col min="42" max="42" width="11.21875" style="13" customWidth="1"/>
    <col min="43" max="46" width="8.88671875" customWidth="1"/>
    <col min="47" max="47" width="13" style="13" customWidth="1"/>
    <col min="48" max="48" width="18.44140625" style="13" bestFit="1" customWidth="1"/>
    <col min="49" max="49" width="13.88671875" style="13" customWidth="1"/>
    <col min="50" max="50" width="11.21875" style="13" customWidth="1"/>
    <col min="51" max="54" width="8.88671875" customWidth="1"/>
    <col min="55" max="55" width="15.21875" bestFit="1" customWidth="1"/>
    <col min="56" max="56" width="10.33203125" bestFit="1" customWidth="1"/>
    <col min="57" max="57" width="12.44140625" bestFit="1" customWidth="1"/>
  </cols>
  <sheetData>
    <row r="1" spans="1:57" s="4" customFormat="1" x14ac:dyDescent="0.3">
      <c r="A1" s="75" t="s">
        <v>30</v>
      </c>
      <c r="B1" s="75"/>
      <c r="C1" s="75"/>
      <c r="D1" s="75"/>
      <c r="E1" s="75"/>
      <c r="F1" s="76" t="s">
        <v>25</v>
      </c>
      <c r="G1" s="76"/>
      <c r="H1" s="76"/>
      <c r="I1" s="76"/>
      <c r="J1" s="76"/>
      <c r="K1" s="76"/>
      <c r="L1" s="76"/>
      <c r="M1" s="76"/>
      <c r="N1" s="77" t="s">
        <v>21</v>
      </c>
      <c r="O1" s="77"/>
      <c r="P1" s="77"/>
      <c r="Q1" s="77"/>
      <c r="R1" s="74" t="s">
        <v>48</v>
      </c>
      <c r="S1" s="74"/>
      <c r="T1" s="74"/>
      <c r="U1" s="74"/>
      <c r="V1" s="78" t="s">
        <v>51</v>
      </c>
      <c r="W1" s="78"/>
      <c r="X1" s="78"/>
      <c r="Y1" s="78"/>
      <c r="Z1" s="78"/>
      <c r="AA1" s="78"/>
      <c r="AB1" s="78"/>
      <c r="AC1" s="74" t="s">
        <v>56</v>
      </c>
      <c r="AD1" s="74"/>
      <c r="AE1" s="74"/>
      <c r="AF1" s="74"/>
      <c r="AG1" s="79" t="s">
        <v>24</v>
      </c>
      <c r="AH1" s="79"/>
      <c r="AI1" s="79"/>
      <c r="AJ1" s="79"/>
      <c r="AK1" s="79"/>
      <c r="AL1" s="79"/>
      <c r="AM1" s="74" t="s">
        <v>64</v>
      </c>
      <c r="AN1" s="74"/>
      <c r="AO1" s="74"/>
      <c r="AP1" s="74"/>
      <c r="AQ1" s="80" t="s">
        <v>20</v>
      </c>
      <c r="AR1" s="80"/>
      <c r="AS1" s="80"/>
      <c r="AT1" s="80"/>
      <c r="AU1" s="74" t="s">
        <v>67</v>
      </c>
      <c r="AV1" s="74"/>
      <c r="AW1" s="74"/>
      <c r="AX1" s="74"/>
      <c r="AY1" s="81" t="s">
        <v>69</v>
      </c>
      <c r="AZ1" s="81"/>
      <c r="BA1" s="81"/>
      <c r="BB1" s="81"/>
      <c r="BC1" s="26"/>
      <c r="BD1" s="26" t="s">
        <v>74</v>
      </c>
      <c r="BE1" s="26" t="s">
        <v>118</v>
      </c>
    </row>
    <row r="2" spans="1:57" s="25" customFormat="1" x14ac:dyDescent="0.3">
      <c r="A2" s="25" t="s">
        <v>29</v>
      </c>
      <c r="B2" s="25" t="s">
        <v>28</v>
      </c>
      <c r="C2" s="25" t="s">
        <v>6</v>
      </c>
      <c r="D2" s="25" t="s">
        <v>4</v>
      </c>
      <c r="E2" s="25" t="s">
        <v>3</v>
      </c>
      <c r="F2" s="27" t="s">
        <v>27</v>
      </c>
      <c r="G2" s="27" t="s">
        <v>26</v>
      </c>
      <c r="H2" s="28" t="s">
        <v>21</v>
      </c>
      <c r="I2" s="23" t="s">
        <v>109</v>
      </c>
      <c r="J2" s="22" t="s">
        <v>24</v>
      </c>
      <c r="K2" s="29" t="s">
        <v>20</v>
      </c>
      <c r="L2" s="30" t="s">
        <v>108</v>
      </c>
      <c r="M2" s="24" t="s">
        <v>119</v>
      </c>
      <c r="N2" s="28">
        <v>1</v>
      </c>
      <c r="O2" s="28" t="s">
        <v>45</v>
      </c>
      <c r="P2" s="28" t="s">
        <v>46</v>
      </c>
      <c r="Q2" s="28" t="s">
        <v>47</v>
      </c>
      <c r="R2" s="24" t="s">
        <v>49</v>
      </c>
      <c r="S2" s="24" t="s">
        <v>50</v>
      </c>
      <c r="T2" s="24" t="s">
        <v>111</v>
      </c>
      <c r="U2" s="24" t="s">
        <v>112</v>
      </c>
      <c r="V2" s="23">
        <v>2</v>
      </c>
      <c r="W2" s="23">
        <v>3</v>
      </c>
      <c r="X2" s="23" t="s">
        <v>52</v>
      </c>
      <c r="Y2" s="23" t="s">
        <v>53</v>
      </c>
      <c r="Z2" s="23" t="s">
        <v>54</v>
      </c>
      <c r="AA2" s="23" t="s">
        <v>55</v>
      </c>
      <c r="AB2" s="23">
        <v>4</v>
      </c>
      <c r="AC2" s="24" t="s">
        <v>35</v>
      </c>
      <c r="AD2" s="24" t="s">
        <v>33</v>
      </c>
      <c r="AE2" s="24" t="s">
        <v>65</v>
      </c>
      <c r="AF2" s="24" t="s">
        <v>42</v>
      </c>
      <c r="AG2" s="22" t="s">
        <v>58</v>
      </c>
      <c r="AH2" s="22" t="s">
        <v>59</v>
      </c>
      <c r="AI2" s="22" t="s">
        <v>60</v>
      </c>
      <c r="AJ2" s="22" t="s">
        <v>61</v>
      </c>
      <c r="AK2" s="22" t="s">
        <v>62</v>
      </c>
      <c r="AL2" s="22" t="s">
        <v>63</v>
      </c>
      <c r="AM2" s="24" t="s">
        <v>36</v>
      </c>
      <c r="AN2" s="24" t="s">
        <v>32</v>
      </c>
      <c r="AO2" s="24" t="s">
        <v>57</v>
      </c>
      <c r="AP2" s="24" t="s">
        <v>42</v>
      </c>
      <c r="AQ2" s="29">
        <v>5</v>
      </c>
      <c r="AR2" s="29">
        <v>6</v>
      </c>
      <c r="AS2" s="29" t="s">
        <v>66</v>
      </c>
      <c r="AT2" s="29">
        <v>7</v>
      </c>
      <c r="AU2" s="24" t="s">
        <v>34</v>
      </c>
      <c r="AV2" s="24" t="s">
        <v>68</v>
      </c>
      <c r="AW2" s="24" t="s">
        <v>44</v>
      </c>
      <c r="AX2" s="24" t="s">
        <v>42</v>
      </c>
      <c r="AY2" s="30" t="s">
        <v>70</v>
      </c>
      <c r="AZ2" s="30" t="s">
        <v>71</v>
      </c>
      <c r="BA2" s="30" t="s">
        <v>72</v>
      </c>
      <c r="BB2" s="30" t="s">
        <v>73</v>
      </c>
      <c r="BC2" s="24" t="s">
        <v>117</v>
      </c>
      <c r="BD2" s="24" t="s">
        <v>27</v>
      </c>
      <c r="BE2" s="52"/>
    </row>
    <row r="3" spans="1:57" x14ac:dyDescent="0.3">
      <c r="A3" s="2">
        <v>1</v>
      </c>
      <c r="B3" s="2">
        <v>1</v>
      </c>
      <c r="C3" s="2">
        <v>44</v>
      </c>
      <c r="D3" s="2" t="s">
        <v>98</v>
      </c>
      <c r="E3" s="2" t="s">
        <v>7</v>
      </c>
      <c r="F3" s="61">
        <f t="shared" ref="F3:F36" si="0">BD3</f>
        <v>0.76111111111111107</v>
      </c>
      <c r="G3" s="62">
        <f t="shared" ref="G3:G17" si="1">SUM(H3:L3)</f>
        <v>25</v>
      </c>
      <c r="H3" s="63">
        <f t="shared" ref="H3:H36" si="2">SUM(N3:Q3)</f>
        <v>4</v>
      </c>
      <c r="I3" s="64">
        <f t="shared" ref="I3:I36" si="3">SUM(V3:AB3)</f>
        <v>7</v>
      </c>
      <c r="J3" s="65">
        <f t="shared" ref="J3:J36" si="4">SUM(AG3:AL3)</f>
        <v>6</v>
      </c>
      <c r="K3" s="66">
        <f t="shared" ref="K3:K36" si="5">SUM(AQ3:AT3)</f>
        <v>4</v>
      </c>
      <c r="L3" s="67">
        <f t="shared" ref="L3:L36" si="6">SUM(AY3:BB3)</f>
        <v>4</v>
      </c>
      <c r="M3" s="68">
        <f t="shared" ref="M3:M36" si="7">SUM(U3,AF3,AP3,AX3)</f>
        <v>7.6388888888889728E-3</v>
      </c>
      <c r="N3" s="63">
        <v>1</v>
      </c>
      <c r="O3" s="63">
        <v>1</v>
      </c>
      <c r="P3" s="63">
        <v>1</v>
      </c>
      <c r="Q3" s="63">
        <v>1</v>
      </c>
      <c r="R3" s="69">
        <v>0.51041666666666663</v>
      </c>
      <c r="S3" s="69">
        <v>0.5131944444444444</v>
      </c>
      <c r="T3" s="68">
        <f>R3-R39</f>
        <v>0.1076388888888889</v>
      </c>
      <c r="U3" s="68">
        <f t="shared" ref="U3:U36" si="8">S3-R3</f>
        <v>2.7777777777777679E-3</v>
      </c>
      <c r="V3" s="64">
        <v>1</v>
      </c>
      <c r="W3" s="64">
        <v>1</v>
      </c>
      <c r="X3" s="64">
        <v>1</v>
      </c>
      <c r="Y3" s="64">
        <v>1</v>
      </c>
      <c r="Z3" s="64">
        <v>1</v>
      </c>
      <c r="AA3" s="64">
        <v>1</v>
      </c>
      <c r="AB3" s="64">
        <v>1</v>
      </c>
      <c r="AC3" s="69">
        <v>0.62708333333333333</v>
      </c>
      <c r="AD3" s="69">
        <v>0.62847222222222221</v>
      </c>
      <c r="AE3" s="68">
        <f t="shared" ref="AE3:AE35" si="9">AC3-S3</f>
        <v>0.11388888888888893</v>
      </c>
      <c r="AF3" s="68">
        <f t="shared" ref="AF3:AF35" si="10">AD3-AC3</f>
        <v>1.388888888888884E-3</v>
      </c>
      <c r="AG3" s="65">
        <v>1</v>
      </c>
      <c r="AH3" s="65">
        <v>1</v>
      </c>
      <c r="AI3" s="65">
        <v>1</v>
      </c>
      <c r="AJ3" s="65">
        <v>1</v>
      </c>
      <c r="AK3" s="65">
        <v>1</v>
      </c>
      <c r="AL3" s="65">
        <v>1</v>
      </c>
      <c r="AM3" s="69">
        <v>0.66249999999999998</v>
      </c>
      <c r="AN3" s="69">
        <v>0.66249999999999998</v>
      </c>
      <c r="AO3" s="68">
        <f t="shared" ref="AO3:AO8" si="11">AM3-AD3</f>
        <v>3.4027777777777768E-2</v>
      </c>
      <c r="AP3" s="68">
        <f t="shared" ref="AP3:AP8" si="12">AN3-AM3</f>
        <v>0</v>
      </c>
      <c r="AQ3" s="66">
        <v>1</v>
      </c>
      <c r="AR3" s="66">
        <v>1</v>
      </c>
      <c r="AS3" s="66">
        <v>1</v>
      </c>
      <c r="AT3" s="66">
        <v>1</v>
      </c>
      <c r="AU3" s="69">
        <v>0.72222222222222221</v>
      </c>
      <c r="AV3" s="69">
        <v>0.72569444444444453</v>
      </c>
      <c r="AW3" s="68">
        <f t="shared" ref="AW3:AW8" si="13">AU3-AN3</f>
        <v>5.9722222222222232E-2</v>
      </c>
      <c r="AX3" s="68">
        <f>AV3-AU3</f>
        <v>3.4722222222223209E-3</v>
      </c>
      <c r="AY3" s="67">
        <v>1</v>
      </c>
      <c r="AZ3" s="67">
        <v>1</v>
      </c>
      <c r="BA3" s="67">
        <v>1</v>
      </c>
      <c r="BB3" s="67">
        <v>1</v>
      </c>
      <c r="BC3" s="68">
        <f>BD3-AV3</f>
        <v>3.5416666666666541E-2</v>
      </c>
      <c r="BD3" s="69">
        <v>0.76111111111111107</v>
      </c>
      <c r="BE3" s="70"/>
    </row>
    <row r="4" spans="1:57" x14ac:dyDescent="0.3">
      <c r="A4">
        <v>2</v>
      </c>
      <c r="B4">
        <v>2</v>
      </c>
      <c r="C4">
        <v>42</v>
      </c>
      <c r="D4" t="s">
        <v>1</v>
      </c>
      <c r="E4" t="s">
        <v>7</v>
      </c>
      <c r="F4" s="46">
        <f t="shared" si="0"/>
        <v>0.7680555555555556</v>
      </c>
      <c r="G4" s="12">
        <f t="shared" si="1"/>
        <v>25</v>
      </c>
      <c r="H4" s="6">
        <f t="shared" si="2"/>
        <v>4</v>
      </c>
      <c r="I4" s="10">
        <f t="shared" si="3"/>
        <v>7</v>
      </c>
      <c r="J4" s="5">
        <f t="shared" si="4"/>
        <v>6</v>
      </c>
      <c r="K4" s="11">
        <f t="shared" si="5"/>
        <v>4</v>
      </c>
      <c r="L4" s="31">
        <f t="shared" si="6"/>
        <v>4</v>
      </c>
      <c r="M4" s="33">
        <f t="shared" si="7"/>
        <v>5.5555555555556468E-3</v>
      </c>
      <c r="N4" s="6">
        <v>1</v>
      </c>
      <c r="O4" s="6">
        <v>1</v>
      </c>
      <c r="P4" s="6">
        <v>1</v>
      </c>
      <c r="Q4" s="6">
        <v>1</v>
      </c>
      <c r="R4" s="35">
        <v>0.52222222222222225</v>
      </c>
      <c r="S4" s="35">
        <v>0.52430555555555558</v>
      </c>
      <c r="T4" s="33">
        <f>R4-R39</f>
        <v>0.11944444444444452</v>
      </c>
      <c r="U4" s="33">
        <f t="shared" si="8"/>
        <v>2.0833333333333259E-3</v>
      </c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>
        <v>1</v>
      </c>
      <c r="AB4" s="10">
        <v>1</v>
      </c>
      <c r="AC4" s="35">
        <v>0.62152777777777779</v>
      </c>
      <c r="AD4" s="35">
        <v>0.62361111111111112</v>
      </c>
      <c r="AE4" s="33">
        <f t="shared" si="9"/>
        <v>9.722222222222221E-2</v>
      </c>
      <c r="AF4" s="33">
        <f t="shared" si="10"/>
        <v>2.0833333333333259E-3</v>
      </c>
      <c r="AG4" s="5">
        <v>1</v>
      </c>
      <c r="AH4" s="5">
        <v>1</v>
      </c>
      <c r="AI4" s="5">
        <v>1</v>
      </c>
      <c r="AJ4" s="5">
        <v>1</v>
      </c>
      <c r="AK4" s="5">
        <v>1</v>
      </c>
      <c r="AL4" s="5">
        <v>1</v>
      </c>
      <c r="AM4" s="35">
        <v>0.66597222222222219</v>
      </c>
      <c r="AN4" s="35">
        <v>0.66597222222222219</v>
      </c>
      <c r="AO4" s="33">
        <f t="shared" si="11"/>
        <v>4.2361111111111072E-2</v>
      </c>
      <c r="AP4" s="33">
        <f t="shared" si="12"/>
        <v>0</v>
      </c>
      <c r="AQ4" s="11">
        <v>1</v>
      </c>
      <c r="AR4" s="11">
        <v>1</v>
      </c>
      <c r="AS4" s="11">
        <v>1</v>
      </c>
      <c r="AT4" s="11">
        <v>1</v>
      </c>
      <c r="AU4" s="35">
        <v>0.72916666666666663</v>
      </c>
      <c r="AV4" s="35">
        <v>0.73055555555555562</v>
      </c>
      <c r="AW4" s="33">
        <f t="shared" si="13"/>
        <v>6.3194444444444442E-2</v>
      </c>
      <c r="AX4" s="33">
        <f>AV4-AU4</f>
        <v>1.388888888888995E-3</v>
      </c>
      <c r="AY4" s="31">
        <v>1</v>
      </c>
      <c r="AZ4" s="31">
        <v>1</v>
      </c>
      <c r="BA4" s="31">
        <v>1</v>
      </c>
      <c r="BB4" s="31">
        <v>1</v>
      </c>
      <c r="BC4" s="33">
        <f>BD4-AV4</f>
        <v>3.7499999999999978E-2</v>
      </c>
      <c r="BD4" s="35">
        <v>0.7680555555555556</v>
      </c>
      <c r="BE4" s="53"/>
    </row>
    <row r="5" spans="1:57" x14ac:dyDescent="0.3">
      <c r="A5">
        <v>3</v>
      </c>
      <c r="B5">
        <v>5</v>
      </c>
      <c r="C5">
        <v>49</v>
      </c>
      <c r="D5" t="s">
        <v>103</v>
      </c>
      <c r="E5" t="s">
        <v>7</v>
      </c>
      <c r="F5" s="46">
        <f t="shared" si="0"/>
        <v>0.81527777777777777</v>
      </c>
      <c r="G5" s="12">
        <f t="shared" si="1"/>
        <v>23</v>
      </c>
      <c r="H5" s="6">
        <f t="shared" si="2"/>
        <v>4</v>
      </c>
      <c r="I5" s="10">
        <f t="shared" si="3"/>
        <v>6</v>
      </c>
      <c r="J5" s="5">
        <f t="shared" si="4"/>
        <v>6</v>
      </c>
      <c r="K5" s="11">
        <f t="shared" si="5"/>
        <v>4</v>
      </c>
      <c r="L5" s="31">
        <f t="shared" si="6"/>
        <v>3</v>
      </c>
      <c r="M5" s="33">
        <f t="shared" si="7"/>
        <v>1.3888888888888729E-2</v>
      </c>
      <c r="N5" s="6">
        <v>1</v>
      </c>
      <c r="O5" s="6">
        <v>1</v>
      </c>
      <c r="P5" s="6">
        <v>1</v>
      </c>
      <c r="Q5" s="6">
        <v>1</v>
      </c>
      <c r="R5" s="35">
        <v>0.52361111111111114</v>
      </c>
      <c r="S5" s="35">
        <v>0.52708333333333335</v>
      </c>
      <c r="T5" s="33">
        <f>R5-R39</f>
        <v>0.1208333333333334</v>
      </c>
      <c r="U5" s="33">
        <f t="shared" si="8"/>
        <v>3.4722222222222099E-3</v>
      </c>
      <c r="V5" s="10">
        <v>1</v>
      </c>
      <c r="W5" s="10">
        <v>1</v>
      </c>
      <c r="X5" s="10">
        <v>1</v>
      </c>
      <c r="Y5" s="10">
        <v>1</v>
      </c>
      <c r="Z5" s="10">
        <v>0</v>
      </c>
      <c r="AA5" s="10">
        <v>1</v>
      </c>
      <c r="AB5" s="10">
        <v>1</v>
      </c>
      <c r="AC5" s="35">
        <v>0.63541666666666663</v>
      </c>
      <c r="AD5" s="35">
        <v>0.64236111111111105</v>
      </c>
      <c r="AE5" s="33">
        <f t="shared" si="9"/>
        <v>0.10833333333333328</v>
      </c>
      <c r="AF5" s="33">
        <f t="shared" si="10"/>
        <v>6.9444444444444198E-3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35">
        <v>0.70277777777777783</v>
      </c>
      <c r="AN5" s="35">
        <v>0.70416666666666661</v>
      </c>
      <c r="AO5" s="33">
        <f t="shared" si="11"/>
        <v>6.0416666666666785E-2</v>
      </c>
      <c r="AP5" s="33">
        <f t="shared" si="12"/>
        <v>1.3888888888887729E-3</v>
      </c>
      <c r="AQ5" s="11">
        <v>1</v>
      </c>
      <c r="AR5" s="11">
        <v>1</v>
      </c>
      <c r="AS5" s="11">
        <v>1</v>
      </c>
      <c r="AT5" s="11">
        <v>1</v>
      </c>
      <c r="AU5" s="35">
        <v>0.77361111111111114</v>
      </c>
      <c r="AV5" s="35">
        <v>0.77569444444444446</v>
      </c>
      <c r="AW5" s="33">
        <f t="shared" si="13"/>
        <v>6.9444444444444531E-2</v>
      </c>
      <c r="AX5" s="33">
        <f>AV5-AU5</f>
        <v>2.0833333333333259E-3</v>
      </c>
      <c r="AY5" s="31">
        <v>1</v>
      </c>
      <c r="AZ5" s="31">
        <v>1</v>
      </c>
      <c r="BA5" s="31">
        <v>0</v>
      </c>
      <c r="BB5" s="31">
        <v>1</v>
      </c>
      <c r="BC5" s="33">
        <f>BD5-AV5</f>
        <v>3.9583333333333304E-2</v>
      </c>
      <c r="BD5" s="35">
        <v>0.81527777777777777</v>
      </c>
      <c r="BE5" s="53"/>
    </row>
    <row r="6" spans="1:57" x14ac:dyDescent="0.3">
      <c r="A6">
        <v>4</v>
      </c>
      <c r="B6">
        <v>6</v>
      </c>
      <c r="C6">
        <v>43</v>
      </c>
      <c r="D6" t="s">
        <v>2</v>
      </c>
      <c r="E6" t="s">
        <v>7</v>
      </c>
      <c r="F6" s="46">
        <f t="shared" si="0"/>
        <v>0.81041666666666667</v>
      </c>
      <c r="G6" s="12">
        <f t="shared" si="1"/>
        <v>22</v>
      </c>
      <c r="H6" s="6">
        <f t="shared" si="2"/>
        <v>4</v>
      </c>
      <c r="I6" s="10">
        <f t="shared" si="3"/>
        <v>7</v>
      </c>
      <c r="J6" s="5">
        <f t="shared" si="4"/>
        <v>6</v>
      </c>
      <c r="K6" s="11">
        <f t="shared" si="5"/>
        <v>4</v>
      </c>
      <c r="L6" s="31">
        <f t="shared" si="6"/>
        <v>1</v>
      </c>
      <c r="M6" s="33">
        <f t="shared" si="7"/>
        <v>1.1111111111111072E-2</v>
      </c>
      <c r="N6" s="6">
        <v>1</v>
      </c>
      <c r="O6" s="6">
        <v>1</v>
      </c>
      <c r="P6" s="6">
        <v>1</v>
      </c>
      <c r="Q6" s="6">
        <v>1</v>
      </c>
      <c r="R6" s="35">
        <v>0.52916666666666667</v>
      </c>
      <c r="S6" s="35">
        <v>0.53263888888888888</v>
      </c>
      <c r="T6" s="33">
        <f>R6-R39</f>
        <v>0.12638888888888894</v>
      </c>
      <c r="U6" s="33">
        <f t="shared" si="8"/>
        <v>3.4722222222222099E-3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35">
        <v>0.65625</v>
      </c>
      <c r="AD6" s="35">
        <v>0.66180555555555554</v>
      </c>
      <c r="AE6" s="33">
        <f t="shared" si="9"/>
        <v>0.12361111111111112</v>
      </c>
      <c r="AF6" s="33">
        <f t="shared" si="10"/>
        <v>5.5555555555555358E-3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35">
        <v>0.71944444444444444</v>
      </c>
      <c r="AN6" s="35">
        <v>0.71944444444444444</v>
      </c>
      <c r="AO6" s="33">
        <f t="shared" si="11"/>
        <v>5.7638888888888906E-2</v>
      </c>
      <c r="AP6" s="33">
        <f t="shared" si="12"/>
        <v>0</v>
      </c>
      <c r="AQ6" s="11">
        <v>1</v>
      </c>
      <c r="AR6" s="11">
        <v>1</v>
      </c>
      <c r="AS6" s="11">
        <v>1</v>
      </c>
      <c r="AT6" s="11">
        <v>1</v>
      </c>
      <c r="AU6" s="35">
        <v>0.79652777777777783</v>
      </c>
      <c r="AV6" s="35">
        <v>0.79861111111111116</v>
      </c>
      <c r="AW6" s="33">
        <f t="shared" si="13"/>
        <v>7.7083333333333393E-2</v>
      </c>
      <c r="AX6" s="33">
        <f>AV6-AU6</f>
        <v>2.0833333333333259E-3</v>
      </c>
      <c r="AY6" s="31">
        <v>0</v>
      </c>
      <c r="AZ6" s="31">
        <v>0</v>
      </c>
      <c r="BA6" s="31">
        <v>0</v>
      </c>
      <c r="BB6" s="31">
        <v>1</v>
      </c>
      <c r="BC6" s="33">
        <f>BD6-AV6</f>
        <v>1.1805555555555514E-2</v>
      </c>
      <c r="BD6" s="35">
        <v>0.81041666666666667</v>
      </c>
      <c r="BE6" s="53"/>
    </row>
    <row r="7" spans="1:57" x14ac:dyDescent="0.3">
      <c r="A7">
        <v>5</v>
      </c>
      <c r="B7">
        <v>9</v>
      </c>
      <c r="C7">
        <v>47</v>
      </c>
      <c r="D7" t="s">
        <v>101</v>
      </c>
      <c r="E7" t="s">
        <v>7</v>
      </c>
      <c r="F7" s="46">
        <f t="shared" si="0"/>
        <v>0.80972222222222223</v>
      </c>
      <c r="G7" s="12">
        <f t="shared" si="1"/>
        <v>20</v>
      </c>
      <c r="H7" s="6">
        <f t="shared" si="2"/>
        <v>3</v>
      </c>
      <c r="I7" s="10">
        <f t="shared" si="3"/>
        <v>5</v>
      </c>
      <c r="J7" s="5">
        <f t="shared" si="4"/>
        <v>6</v>
      </c>
      <c r="K7" s="11">
        <f t="shared" si="5"/>
        <v>4</v>
      </c>
      <c r="L7" s="31">
        <f t="shared" si="6"/>
        <v>2</v>
      </c>
      <c r="M7" s="33">
        <f t="shared" si="7"/>
        <v>1.3194444444444509E-2</v>
      </c>
      <c r="N7" s="6">
        <v>1</v>
      </c>
      <c r="O7" s="6">
        <v>0</v>
      </c>
      <c r="P7" s="6">
        <v>1</v>
      </c>
      <c r="Q7" s="6">
        <v>1</v>
      </c>
      <c r="R7" s="35">
        <v>0.52777777777777779</v>
      </c>
      <c r="S7" s="35">
        <v>0.53194444444444444</v>
      </c>
      <c r="T7" s="33">
        <f>R7-R39</f>
        <v>0.12500000000000006</v>
      </c>
      <c r="U7" s="33">
        <f t="shared" si="8"/>
        <v>4.1666666666666519E-3</v>
      </c>
      <c r="V7" s="10">
        <v>1</v>
      </c>
      <c r="W7" s="10">
        <v>1</v>
      </c>
      <c r="X7" s="10">
        <v>1</v>
      </c>
      <c r="Y7" s="10">
        <v>1</v>
      </c>
      <c r="Z7" s="10">
        <v>0</v>
      </c>
      <c r="AA7" s="10">
        <v>0</v>
      </c>
      <c r="AB7" s="10">
        <v>1</v>
      </c>
      <c r="AC7" s="35">
        <v>0.6333333333333333</v>
      </c>
      <c r="AD7" s="35">
        <v>0.63888888888888895</v>
      </c>
      <c r="AE7" s="33">
        <f t="shared" si="9"/>
        <v>0.10138888888888886</v>
      </c>
      <c r="AF7" s="33">
        <f t="shared" si="10"/>
        <v>5.5555555555556468E-3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1</v>
      </c>
      <c r="AM7" s="35">
        <v>0.68819444444444444</v>
      </c>
      <c r="AN7" s="35">
        <v>0.68958333333333333</v>
      </c>
      <c r="AO7" s="33">
        <f t="shared" si="11"/>
        <v>4.9305555555555491E-2</v>
      </c>
      <c r="AP7" s="33">
        <f t="shared" si="12"/>
        <v>1.388888888888884E-3</v>
      </c>
      <c r="AQ7" s="11">
        <v>1</v>
      </c>
      <c r="AR7" s="11">
        <v>1</v>
      </c>
      <c r="AS7" s="11">
        <v>1</v>
      </c>
      <c r="AT7" s="11">
        <v>1</v>
      </c>
      <c r="AU7" s="35">
        <v>0.78402777777777777</v>
      </c>
      <c r="AV7" s="35">
        <v>0.78611111111111109</v>
      </c>
      <c r="AW7" s="33">
        <f t="shared" si="13"/>
        <v>9.4444444444444442E-2</v>
      </c>
      <c r="AX7" s="33">
        <f>AV7-AU7</f>
        <v>2.0833333333333259E-3</v>
      </c>
      <c r="AY7" s="31">
        <v>0</v>
      </c>
      <c r="AZ7" s="31">
        <v>0</v>
      </c>
      <c r="BA7" s="31">
        <v>1</v>
      </c>
      <c r="BB7" s="31">
        <v>1</v>
      </c>
      <c r="BC7" s="33">
        <f>BD7-AV7</f>
        <v>2.3611111111111138E-2</v>
      </c>
      <c r="BD7" s="35">
        <v>0.80972222222222223</v>
      </c>
      <c r="BE7" s="53"/>
    </row>
    <row r="8" spans="1:57" x14ac:dyDescent="0.3">
      <c r="A8">
        <v>6</v>
      </c>
      <c r="B8">
        <v>11</v>
      </c>
      <c r="C8">
        <v>50</v>
      </c>
      <c r="D8" t="s">
        <v>104</v>
      </c>
      <c r="E8" t="s">
        <v>7</v>
      </c>
      <c r="F8" s="46">
        <f t="shared" si="0"/>
        <v>0.79652777777777783</v>
      </c>
      <c r="G8" s="12">
        <f t="shared" si="1"/>
        <v>18</v>
      </c>
      <c r="H8" s="6">
        <f t="shared" si="2"/>
        <v>4</v>
      </c>
      <c r="I8" s="10">
        <f t="shared" si="3"/>
        <v>5</v>
      </c>
      <c r="J8" s="5">
        <f t="shared" si="4"/>
        <v>5</v>
      </c>
      <c r="K8" s="11">
        <f t="shared" si="5"/>
        <v>4</v>
      </c>
      <c r="L8" s="31">
        <f t="shared" si="6"/>
        <v>0</v>
      </c>
      <c r="M8" s="33">
        <f t="shared" si="7"/>
        <v>6.9444444444444198E-3</v>
      </c>
      <c r="N8" s="6">
        <v>1</v>
      </c>
      <c r="O8" s="6">
        <v>1</v>
      </c>
      <c r="P8" s="6">
        <v>1</v>
      </c>
      <c r="Q8" s="6">
        <v>1</v>
      </c>
      <c r="R8" s="35">
        <v>0.53194444444444444</v>
      </c>
      <c r="S8" s="35">
        <v>0.53402777777777777</v>
      </c>
      <c r="T8" s="33">
        <f>R8-R39</f>
        <v>0.12916666666666671</v>
      </c>
      <c r="U8" s="33">
        <f t="shared" si="8"/>
        <v>2.0833333333333259E-3</v>
      </c>
      <c r="V8" s="10">
        <v>1</v>
      </c>
      <c r="W8" s="10">
        <v>1</v>
      </c>
      <c r="X8" s="10">
        <v>1</v>
      </c>
      <c r="Y8" s="10">
        <v>1</v>
      </c>
      <c r="Z8" s="10">
        <v>0</v>
      </c>
      <c r="AA8" s="10">
        <v>0</v>
      </c>
      <c r="AB8" s="10">
        <v>1</v>
      </c>
      <c r="AC8" s="35">
        <v>0.6479166666666667</v>
      </c>
      <c r="AD8" s="35">
        <v>0.65277777777777779</v>
      </c>
      <c r="AE8" s="33">
        <f t="shared" si="9"/>
        <v>0.11388888888888893</v>
      </c>
      <c r="AF8" s="33">
        <f t="shared" si="10"/>
        <v>4.8611111111110938E-3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0</v>
      </c>
      <c r="AM8" s="35">
        <v>0.71944444444444444</v>
      </c>
      <c r="AN8" s="35">
        <v>0.71944444444444444</v>
      </c>
      <c r="AO8" s="33">
        <f t="shared" si="11"/>
        <v>6.6666666666666652E-2</v>
      </c>
      <c r="AP8" s="33">
        <f t="shared" si="12"/>
        <v>0</v>
      </c>
      <c r="AQ8" s="11">
        <v>1</v>
      </c>
      <c r="AR8" s="11">
        <v>1</v>
      </c>
      <c r="AS8" s="11">
        <v>1</v>
      </c>
      <c r="AT8" s="11">
        <v>1</v>
      </c>
      <c r="AU8" s="35">
        <v>0.79652777777777783</v>
      </c>
      <c r="AV8" s="35" t="s">
        <v>115</v>
      </c>
      <c r="AW8" s="33">
        <f t="shared" si="13"/>
        <v>7.7083333333333393E-2</v>
      </c>
      <c r="AX8" s="33"/>
      <c r="AY8" s="31">
        <v>0</v>
      </c>
      <c r="AZ8" s="31">
        <v>0</v>
      </c>
      <c r="BA8" s="31">
        <v>0</v>
      </c>
      <c r="BB8" s="31">
        <v>0</v>
      </c>
      <c r="BC8" s="33"/>
      <c r="BD8" s="35">
        <v>0.79652777777777783</v>
      </c>
      <c r="BE8" s="53"/>
    </row>
    <row r="9" spans="1:57" x14ac:dyDescent="0.3">
      <c r="A9">
        <v>7</v>
      </c>
      <c r="B9">
        <v>23</v>
      </c>
      <c r="C9">
        <v>46</v>
      </c>
      <c r="D9" t="s">
        <v>100</v>
      </c>
      <c r="E9" t="s">
        <v>7</v>
      </c>
      <c r="F9" s="46">
        <f t="shared" si="0"/>
        <v>0.80902777777777779</v>
      </c>
      <c r="G9" s="12">
        <f t="shared" si="1"/>
        <v>12</v>
      </c>
      <c r="H9" s="6">
        <f t="shared" si="2"/>
        <v>4</v>
      </c>
      <c r="I9" s="10">
        <f t="shared" si="3"/>
        <v>5</v>
      </c>
      <c r="J9" s="5">
        <f t="shared" si="4"/>
        <v>0</v>
      </c>
      <c r="K9" s="11">
        <f t="shared" si="5"/>
        <v>3</v>
      </c>
      <c r="L9" s="31">
        <f t="shared" si="6"/>
        <v>0</v>
      </c>
      <c r="M9" s="33">
        <f t="shared" si="7"/>
        <v>1.5277777777777724E-2</v>
      </c>
      <c r="N9" s="6">
        <v>1</v>
      </c>
      <c r="O9" s="6">
        <v>1</v>
      </c>
      <c r="P9" s="6">
        <v>1</v>
      </c>
      <c r="Q9" s="6">
        <v>1</v>
      </c>
      <c r="R9" s="35">
        <v>0.56458333333333333</v>
      </c>
      <c r="S9" s="35">
        <v>0.57291666666666663</v>
      </c>
      <c r="T9" s="33">
        <f>R9-R39</f>
        <v>0.16180555555555559</v>
      </c>
      <c r="U9" s="33">
        <f t="shared" si="8"/>
        <v>8.3333333333333037E-3</v>
      </c>
      <c r="V9" s="10">
        <v>1</v>
      </c>
      <c r="W9" s="10">
        <v>1</v>
      </c>
      <c r="X9" s="10">
        <v>1</v>
      </c>
      <c r="Y9" s="10">
        <v>1</v>
      </c>
      <c r="Z9" s="10">
        <v>0</v>
      </c>
      <c r="AA9" s="10">
        <v>0</v>
      </c>
      <c r="AB9" s="10">
        <v>1</v>
      </c>
      <c r="AC9" s="35">
        <v>0.71805555555555556</v>
      </c>
      <c r="AD9" s="35">
        <v>0.72499999999999998</v>
      </c>
      <c r="AE9" s="33">
        <f t="shared" si="9"/>
        <v>0.14513888888888893</v>
      </c>
      <c r="AF9" s="33">
        <f t="shared" si="10"/>
        <v>6.9444444444444198E-3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35" t="s">
        <v>114</v>
      </c>
      <c r="AN9" s="35"/>
      <c r="AO9" s="33"/>
      <c r="AP9" s="33"/>
      <c r="AQ9" s="11">
        <v>1</v>
      </c>
      <c r="AR9" s="11">
        <v>1</v>
      </c>
      <c r="AS9" s="11">
        <v>0</v>
      </c>
      <c r="AT9" s="11">
        <v>1</v>
      </c>
      <c r="AU9" s="35">
        <v>0.80902777777777779</v>
      </c>
      <c r="AV9" s="35" t="s">
        <v>115</v>
      </c>
      <c r="AW9" s="33">
        <f>AU9-AD9</f>
        <v>8.4027777777777812E-2</v>
      </c>
      <c r="AX9" s="33"/>
      <c r="AY9" s="31">
        <v>0</v>
      </c>
      <c r="AZ9" s="31">
        <v>0</v>
      </c>
      <c r="BA9" s="31">
        <v>0</v>
      </c>
      <c r="BB9" s="31">
        <v>0</v>
      </c>
      <c r="BC9" s="33"/>
      <c r="BD9" s="35">
        <v>0.80902777777777779</v>
      </c>
      <c r="BE9" s="53"/>
    </row>
    <row r="10" spans="1:57" x14ac:dyDescent="0.3">
      <c r="A10">
        <v>8</v>
      </c>
      <c r="B10">
        <v>24</v>
      </c>
      <c r="C10">
        <v>45</v>
      </c>
      <c r="D10" t="s">
        <v>99</v>
      </c>
      <c r="E10" t="s">
        <v>7</v>
      </c>
      <c r="F10" s="46">
        <f t="shared" si="0"/>
        <v>0.81041666666666667</v>
      </c>
      <c r="G10" s="12">
        <f t="shared" si="1"/>
        <v>12</v>
      </c>
      <c r="H10" s="6">
        <f t="shared" si="2"/>
        <v>3</v>
      </c>
      <c r="I10" s="10">
        <f t="shared" si="3"/>
        <v>5</v>
      </c>
      <c r="J10" s="5">
        <f t="shared" si="4"/>
        <v>1</v>
      </c>
      <c r="K10" s="11">
        <f t="shared" si="5"/>
        <v>3</v>
      </c>
      <c r="L10" s="31">
        <f t="shared" si="6"/>
        <v>0</v>
      </c>
      <c r="M10" s="33">
        <f t="shared" si="7"/>
        <v>1.6666666666666607E-2</v>
      </c>
      <c r="N10" s="6">
        <v>1</v>
      </c>
      <c r="O10" s="6">
        <v>1</v>
      </c>
      <c r="P10" s="6">
        <v>0</v>
      </c>
      <c r="Q10" s="6">
        <v>1</v>
      </c>
      <c r="R10" s="35">
        <v>0.55694444444444446</v>
      </c>
      <c r="S10" s="35">
        <v>0.56319444444444444</v>
      </c>
      <c r="T10" s="33">
        <f>R10-R39</f>
        <v>0.15416666666666673</v>
      </c>
      <c r="U10" s="33">
        <f t="shared" si="8"/>
        <v>6.2499999999999778E-3</v>
      </c>
      <c r="V10" s="10">
        <v>1</v>
      </c>
      <c r="W10" s="10">
        <v>1</v>
      </c>
      <c r="X10" s="10">
        <v>1</v>
      </c>
      <c r="Y10" s="10">
        <v>1</v>
      </c>
      <c r="Z10" s="10">
        <v>0</v>
      </c>
      <c r="AA10" s="10">
        <v>0</v>
      </c>
      <c r="AB10" s="10">
        <v>1</v>
      </c>
      <c r="AC10" s="35">
        <v>0.68472222222222223</v>
      </c>
      <c r="AD10" s="35">
        <v>0.69097222222222221</v>
      </c>
      <c r="AE10" s="33">
        <f t="shared" si="9"/>
        <v>0.12152777777777779</v>
      </c>
      <c r="AF10" s="33">
        <f t="shared" si="10"/>
        <v>6.2499999999999778E-3</v>
      </c>
      <c r="AG10" s="5">
        <v>0</v>
      </c>
      <c r="AH10" s="5">
        <v>0</v>
      </c>
      <c r="AI10" s="5">
        <v>0</v>
      </c>
      <c r="AJ10" s="5">
        <v>0</v>
      </c>
      <c r="AK10" s="5">
        <v>1</v>
      </c>
      <c r="AL10" s="5">
        <v>0</v>
      </c>
      <c r="AM10" s="35">
        <v>0.71250000000000002</v>
      </c>
      <c r="AN10" s="35">
        <v>0.71666666666666667</v>
      </c>
      <c r="AO10" s="33">
        <f>AM10-AD10</f>
        <v>2.1527777777777812E-2</v>
      </c>
      <c r="AP10" s="33">
        <f>AN10-AM10</f>
        <v>4.1666666666666519E-3</v>
      </c>
      <c r="AQ10" s="11">
        <v>1</v>
      </c>
      <c r="AR10" s="11">
        <v>1</v>
      </c>
      <c r="AS10" s="11">
        <v>0</v>
      </c>
      <c r="AT10" s="11">
        <v>1</v>
      </c>
      <c r="AU10" s="35">
        <v>0.81041666666666667</v>
      </c>
      <c r="AV10" s="35" t="s">
        <v>115</v>
      </c>
      <c r="AW10" s="33">
        <f>AU10-AN10</f>
        <v>9.375E-2</v>
      </c>
      <c r="AX10" s="33"/>
      <c r="AY10" s="31">
        <v>0</v>
      </c>
      <c r="AZ10" s="31">
        <v>0</v>
      </c>
      <c r="BA10" s="31">
        <v>0</v>
      </c>
      <c r="BB10" s="31">
        <v>0</v>
      </c>
      <c r="BC10" s="33"/>
      <c r="BD10" s="35">
        <v>0.81041666666666667</v>
      </c>
      <c r="BE10" s="53"/>
    </row>
    <row r="11" spans="1:57" x14ac:dyDescent="0.3">
      <c r="A11">
        <v>9</v>
      </c>
      <c r="B11">
        <v>25</v>
      </c>
      <c r="C11">
        <v>48</v>
      </c>
      <c r="D11" t="s">
        <v>102</v>
      </c>
      <c r="E11" t="s">
        <v>7</v>
      </c>
      <c r="F11" s="46">
        <f t="shared" si="0"/>
        <v>0.80555555555555547</v>
      </c>
      <c r="G11" s="12">
        <f t="shared" si="1"/>
        <v>11</v>
      </c>
      <c r="H11" s="6">
        <f t="shared" si="2"/>
        <v>3</v>
      </c>
      <c r="I11" s="10">
        <f t="shared" si="3"/>
        <v>5</v>
      </c>
      <c r="J11" s="5">
        <f t="shared" si="4"/>
        <v>0</v>
      </c>
      <c r="K11" s="11">
        <f t="shared" si="5"/>
        <v>3</v>
      </c>
      <c r="L11" s="31">
        <f t="shared" si="6"/>
        <v>0</v>
      </c>
      <c r="M11" s="33">
        <f t="shared" si="7"/>
        <v>1.9444444444444597E-2</v>
      </c>
      <c r="N11" s="6">
        <v>1</v>
      </c>
      <c r="O11" s="6">
        <v>0</v>
      </c>
      <c r="P11" s="6">
        <v>1</v>
      </c>
      <c r="Q11" s="6">
        <v>1</v>
      </c>
      <c r="R11" s="35">
        <v>0.56944444444444442</v>
      </c>
      <c r="S11" s="35">
        <v>0.57638888888888895</v>
      </c>
      <c r="T11" s="33">
        <f>R11-R39</f>
        <v>0.16666666666666669</v>
      </c>
      <c r="U11" s="33">
        <f t="shared" si="8"/>
        <v>6.9444444444445308E-3</v>
      </c>
      <c r="V11" s="10">
        <v>1</v>
      </c>
      <c r="W11" s="10">
        <v>1</v>
      </c>
      <c r="X11" s="10">
        <v>1</v>
      </c>
      <c r="Y11" s="10">
        <v>1</v>
      </c>
      <c r="Z11" s="10">
        <v>0</v>
      </c>
      <c r="AA11" s="10">
        <v>0</v>
      </c>
      <c r="AB11" s="10">
        <v>1</v>
      </c>
      <c r="AC11" s="35">
        <v>0.71458333333333324</v>
      </c>
      <c r="AD11" s="35">
        <v>0.7270833333333333</v>
      </c>
      <c r="AE11" s="33">
        <f t="shared" si="9"/>
        <v>0.13819444444444429</v>
      </c>
      <c r="AF11" s="33">
        <f t="shared" si="10"/>
        <v>1.2500000000000067E-2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35" t="s">
        <v>114</v>
      </c>
      <c r="AN11" s="35"/>
      <c r="AO11" s="33"/>
      <c r="AP11" s="33"/>
      <c r="AQ11" s="11">
        <v>1</v>
      </c>
      <c r="AR11" s="11">
        <v>1</v>
      </c>
      <c r="AS11" s="11">
        <v>0</v>
      </c>
      <c r="AT11" s="11">
        <v>1</v>
      </c>
      <c r="AU11" s="35">
        <v>0.80555555555555547</v>
      </c>
      <c r="AV11" s="35" t="s">
        <v>115</v>
      </c>
      <c r="AW11" s="33">
        <f>AU11-AD11</f>
        <v>7.8472222222222165E-2</v>
      </c>
      <c r="AX11" s="33"/>
      <c r="AY11" s="31">
        <v>0</v>
      </c>
      <c r="AZ11" s="31">
        <v>0</v>
      </c>
      <c r="BA11" s="31">
        <v>0</v>
      </c>
      <c r="BB11" s="31">
        <v>0</v>
      </c>
      <c r="BC11" s="33"/>
      <c r="BD11" s="35">
        <v>0.80555555555555547</v>
      </c>
      <c r="BE11" s="53"/>
    </row>
    <row r="12" spans="1:57" x14ac:dyDescent="0.3">
      <c r="A12">
        <v>1</v>
      </c>
      <c r="B12">
        <v>4</v>
      </c>
      <c r="C12">
        <v>5</v>
      </c>
      <c r="D12" t="s">
        <v>77</v>
      </c>
      <c r="E12" t="s">
        <v>5</v>
      </c>
      <c r="F12" s="46">
        <f t="shared" si="0"/>
        <v>0.82291666666666663</v>
      </c>
      <c r="G12" s="12">
        <f t="shared" si="1"/>
        <v>24</v>
      </c>
      <c r="H12" s="6">
        <f t="shared" si="2"/>
        <v>4</v>
      </c>
      <c r="I12" s="10">
        <f t="shared" si="3"/>
        <v>7</v>
      </c>
      <c r="J12" s="5">
        <f t="shared" si="4"/>
        <v>6</v>
      </c>
      <c r="K12" s="11">
        <f t="shared" si="5"/>
        <v>4</v>
      </c>
      <c r="L12" s="31">
        <f t="shared" si="6"/>
        <v>3</v>
      </c>
      <c r="M12" s="33">
        <f t="shared" si="7"/>
        <v>6.2500000000000888E-3</v>
      </c>
      <c r="N12" s="6">
        <v>1</v>
      </c>
      <c r="O12" s="6">
        <v>1</v>
      </c>
      <c r="P12" s="6">
        <v>1</v>
      </c>
      <c r="Q12" s="6">
        <v>1</v>
      </c>
      <c r="R12" s="35">
        <v>0.53263888888888888</v>
      </c>
      <c r="S12" s="35">
        <v>0.53333333333333333</v>
      </c>
      <c r="T12" s="33">
        <f>R12-R39</f>
        <v>0.12986111111111115</v>
      </c>
      <c r="U12" s="33">
        <f t="shared" si="8"/>
        <v>6.9444444444444198E-4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35">
        <v>0.65833333333333333</v>
      </c>
      <c r="AD12" s="35">
        <v>0.66041666666666665</v>
      </c>
      <c r="AE12" s="33">
        <f t="shared" si="9"/>
        <v>0.125</v>
      </c>
      <c r="AF12" s="33">
        <f t="shared" si="10"/>
        <v>2.0833333333333259E-3</v>
      </c>
      <c r="AG12" s="5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35">
        <v>0.71458333333333324</v>
      </c>
      <c r="AN12" s="35">
        <v>0.71527777777777779</v>
      </c>
      <c r="AO12" s="33">
        <f t="shared" ref="AO12:AO19" si="14">AM12-AD12</f>
        <v>5.4166666666666585E-2</v>
      </c>
      <c r="AP12" s="33">
        <f t="shared" ref="AP12:AP19" si="15">AN12-AM12</f>
        <v>6.94444444444553E-4</v>
      </c>
      <c r="AQ12" s="11">
        <v>1</v>
      </c>
      <c r="AR12" s="11">
        <v>1</v>
      </c>
      <c r="AS12" s="11">
        <v>1</v>
      </c>
      <c r="AT12" s="11">
        <v>1</v>
      </c>
      <c r="AU12" s="35">
        <v>0.79236111111111107</v>
      </c>
      <c r="AV12" s="35">
        <v>0.79513888888888884</v>
      </c>
      <c r="AW12" s="33">
        <f t="shared" ref="AW12:AW19" si="16">AU12-AN12</f>
        <v>7.7083333333333282E-2</v>
      </c>
      <c r="AX12" s="33">
        <f>AV12-AU12</f>
        <v>2.7777777777777679E-3</v>
      </c>
      <c r="AY12" s="31">
        <v>1</v>
      </c>
      <c r="AZ12" s="31">
        <v>1</v>
      </c>
      <c r="BA12" s="31">
        <v>0</v>
      </c>
      <c r="BB12" s="31">
        <v>1</v>
      </c>
      <c r="BC12" s="33">
        <f>BD12-AV12</f>
        <v>2.777777777777779E-2</v>
      </c>
      <c r="BD12" s="35">
        <v>0.82291666666666663</v>
      </c>
      <c r="BE12" s="53"/>
    </row>
    <row r="13" spans="1:57" x14ac:dyDescent="0.3">
      <c r="A13">
        <v>2</v>
      </c>
      <c r="B13">
        <v>8</v>
      </c>
      <c r="C13">
        <v>1</v>
      </c>
      <c r="D13" t="s">
        <v>31</v>
      </c>
      <c r="E13" t="s">
        <v>5</v>
      </c>
      <c r="F13" s="46">
        <f t="shared" si="0"/>
        <v>0.80486111111111114</v>
      </c>
      <c r="G13" s="12">
        <f t="shared" si="1"/>
        <v>21</v>
      </c>
      <c r="H13" s="6">
        <f t="shared" si="2"/>
        <v>3</v>
      </c>
      <c r="I13" s="10">
        <f t="shared" si="3"/>
        <v>6</v>
      </c>
      <c r="J13" s="5">
        <f t="shared" si="4"/>
        <v>6</v>
      </c>
      <c r="K13" s="11">
        <f t="shared" si="5"/>
        <v>4</v>
      </c>
      <c r="L13" s="31">
        <f t="shared" si="6"/>
        <v>2</v>
      </c>
      <c r="M13" s="33">
        <f t="shared" si="7"/>
        <v>1.3194444444444398E-2</v>
      </c>
      <c r="N13" s="6">
        <v>1</v>
      </c>
      <c r="O13" s="6">
        <v>0</v>
      </c>
      <c r="P13" s="6">
        <v>1</v>
      </c>
      <c r="Q13" s="6">
        <v>1</v>
      </c>
      <c r="R13" s="35">
        <v>0.53819444444444442</v>
      </c>
      <c r="S13" s="35">
        <v>0.54236111111111118</v>
      </c>
      <c r="T13" s="33">
        <f>R13-R39</f>
        <v>0.13541666666666669</v>
      </c>
      <c r="U13" s="33">
        <f t="shared" si="8"/>
        <v>4.1666666666667629E-3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0</v>
      </c>
      <c r="AB13" s="10">
        <v>1</v>
      </c>
      <c r="AC13" s="35">
        <v>0.65625</v>
      </c>
      <c r="AD13" s="35">
        <v>0.66180555555555554</v>
      </c>
      <c r="AE13" s="33">
        <f t="shared" si="9"/>
        <v>0.11388888888888882</v>
      </c>
      <c r="AF13" s="33">
        <f t="shared" si="10"/>
        <v>5.5555555555555358E-3</v>
      </c>
      <c r="AG13" s="5">
        <v>1</v>
      </c>
      <c r="AH13" s="5">
        <v>1</v>
      </c>
      <c r="AI13" s="5">
        <v>1</v>
      </c>
      <c r="AJ13" s="5">
        <v>1</v>
      </c>
      <c r="AK13" s="5">
        <v>1</v>
      </c>
      <c r="AL13" s="5">
        <v>1</v>
      </c>
      <c r="AM13" s="35">
        <v>0.71527777777777779</v>
      </c>
      <c r="AN13" s="35">
        <v>0.71736111111111101</v>
      </c>
      <c r="AO13" s="33">
        <f t="shared" si="14"/>
        <v>5.3472222222222254E-2</v>
      </c>
      <c r="AP13" s="33">
        <f t="shared" si="15"/>
        <v>2.0833333333332149E-3</v>
      </c>
      <c r="AQ13" s="11">
        <v>1</v>
      </c>
      <c r="AR13" s="11">
        <v>1</v>
      </c>
      <c r="AS13" s="11">
        <v>1</v>
      </c>
      <c r="AT13" s="11">
        <v>1</v>
      </c>
      <c r="AU13" s="35">
        <v>0.78472222222222221</v>
      </c>
      <c r="AV13" s="35">
        <v>0.78611111111111109</v>
      </c>
      <c r="AW13" s="33">
        <f t="shared" si="16"/>
        <v>6.7361111111111205E-2</v>
      </c>
      <c r="AX13" s="33">
        <f>AV13-AU13</f>
        <v>1.388888888888884E-3</v>
      </c>
      <c r="AY13" s="31">
        <v>0</v>
      </c>
      <c r="AZ13" s="31">
        <v>0</v>
      </c>
      <c r="BA13" s="31">
        <v>1</v>
      </c>
      <c r="BB13" s="31">
        <v>1</v>
      </c>
      <c r="BC13" s="33">
        <f>BD13-AV13</f>
        <v>1.8750000000000044E-2</v>
      </c>
      <c r="BD13" s="35">
        <v>0.80486111111111114</v>
      </c>
      <c r="BE13" s="53"/>
    </row>
    <row r="14" spans="1:57" x14ac:dyDescent="0.3">
      <c r="A14">
        <v>3</v>
      </c>
      <c r="B14">
        <v>12</v>
      </c>
      <c r="C14">
        <v>4</v>
      </c>
      <c r="D14" t="s">
        <v>76</v>
      </c>
      <c r="E14" t="s">
        <v>5</v>
      </c>
      <c r="F14" s="46">
        <f t="shared" si="0"/>
        <v>0.80833333333333324</v>
      </c>
      <c r="G14" s="12">
        <f t="shared" si="1"/>
        <v>18</v>
      </c>
      <c r="H14" s="6">
        <f t="shared" si="2"/>
        <v>4</v>
      </c>
      <c r="I14" s="10">
        <f t="shared" si="3"/>
        <v>6</v>
      </c>
      <c r="J14" s="5">
        <f t="shared" si="4"/>
        <v>3</v>
      </c>
      <c r="K14" s="11">
        <f t="shared" si="5"/>
        <v>3</v>
      </c>
      <c r="L14" s="31">
        <f t="shared" si="6"/>
        <v>2</v>
      </c>
      <c r="M14" s="33">
        <f t="shared" si="7"/>
        <v>6.2499999999999778E-3</v>
      </c>
      <c r="N14" s="6">
        <v>1</v>
      </c>
      <c r="O14" s="6">
        <v>1</v>
      </c>
      <c r="P14" s="6">
        <v>1</v>
      </c>
      <c r="Q14" s="6">
        <v>1</v>
      </c>
      <c r="R14" s="35">
        <v>0.53611111111111109</v>
      </c>
      <c r="S14" s="35">
        <v>0.5395833333333333</v>
      </c>
      <c r="T14" s="33">
        <f>R14-R39</f>
        <v>0.13333333333333336</v>
      </c>
      <c r="U14" s="33">
        <f t="shared" si="8"/>
        <v>3.4722222222222099E-3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0</v>
      </c>
      <c r="AB14" s="10">
        <v>1</v>
      </c>
      <c r="AC14" s="35">
        <v>0.67847222222222225</v>
      </c>
      <c r="AD14" s="35">
        <v>0.67986111111111114</v>
      </c>
      <c r="AE14" s="33">
        <f t="shared" si="9"/>
        <v>0.13888888888888895</v>
      </c>
      <c r="AF14" s="33">
        <f t="shared" si="10"/>
        <v>1.388888888888884E-3</v>
      </c>
      <c r="AG14" s="5">
        <v>0</v>
      </c>
      <c r="AH14" s="5">
        <v>0</v>
      </c>
      <c r="AI14" s="5">
        <v>0</v>
      </c>
      <c r="AJ14" s="5">
        <v>1</v>
      </c>
      <c r="AK14" s="5">
        <v>1</v>
      </c>
      <c r="AL14" s="5">
        <v>1</v>
      </c>
      <c r="AM14" s="35">
        <v>0.71527777777777779</v>
      </c>
      <c r="AN14" s="35">
        <v>0.71597222222222223</v>
      </c>
      <c r="AO14" s="33">
        <f t="shared" si="14"/>
        <v>3.5416666666666652E-2</v>
      </c>
      <c r="AP14" s="33">
        <f t="shared" si="15"/>
        <v>6.9444444444444198E-4</v>
      </c>
      <c r="AQ14" s="11">
        <v>1</v>
      </c>
      <c r="AR14" s="11">
        <v>1</v>
      </c>
      <c r="AS14" s="11">
        <v>0</v>
      </c>
      <c r="AT14" s="11">
        <v>1</v>
      </c>
      <c r="AU14" s="35">
        <v>0.78888888888888886</v>
      </c>
      <c r="AV14" s="35">
        <v>0.7895833333333333</v>
      </c>
      <c r="AW14" s="33">
        <f t="shared" si="16"/>
        <v>7.291666666666663E-2</v>
      </c>
      <c r="AX14" s="33">
        <f>AV14-AU14</f>
        <v>6.9444444444444198E-4</v>
      </c>
      <c r="AY14" s="31">
        <v>0</v>
      </c>
      <c r="AZ14" s="31">
        <v>0</v>
      </c>
      <c r="BA14" s="31">
        <v>1</v>
      </c>
      <c r="BB14" s="31">
        <v>1</v>
      </c>
      <c r="BC14" s="33">
        <f>BD14-AV14</f>
        <v>1.8749999999999933E-2</v>
      </c>
      <c r="BD14" s="35">
        <v>0.80833333333333324</v>
      </c>
      <c r="BE14" s="53"/>
    </row>
    <row r="15" spans="1:57" x14ac:dyDescent="0.3">
      <c r="A15">
        <v>4</v>
      </c>
      <c r="B15">
        <v>17</v>
      </c>
      <c r="C15">
        <v>3</v>
      </c>
      <c r="D15" t="s">
        <v>75</v>
      </c>
      <c r="E15" t="s">
        <v>5</v>
      </c>
      <c r="F15" s="46">
        <f t="shared" si="0"/>
        <v>0.80347222222222225</v>
      </c>
      <c r="G15" s="12">
        <f t="shared" si="1"/>
        <v>13</v>
      </c>
      <c r="H15" s="6">
        <f t="shared" si="2"/>
        <v>3</v>
      </c>
      <c r="I15" s="10">
        <f t="shared" si="3"/>
        <v>5</v>
      </c>
      <c r="J15" s="5">
        <f t="shared" si="4"/>
        <v>1</v>
      </c>
      <c r="K15" s="11">
        <f t="shared" si="5"/>
        <v>3</v>
      </c>
      <c r="L15" s="31">
        <f t="shared" si="6"/>
        <v>1</v>
      </c>
      <c r="M15" s="33">
        <f t="shared" si="7"/>
        <v>1.3194444444444287E-2</v>
      </c>
      <c r="N15" s="6">
        <v>1</v>
      </c>
      <c r="O15" s="6">
        <v>0</v>
      </c>
      <c r="P15" s="6">
        <v>1</v>
      </c>
      <c r="Q15" s="6">
        <v>1</v>
      </c>
      <c r="R15" s="35">
        <v>0.54375000000000007</v>
      </c>
      <c r="S15" s="35">
        <v>0.54999999999999993</v>
      </c>
      <c r="T15" s="33">
        <f>R15-R39</f>
        <v>0.14097222222222233</v>
      </c>
      <c r="U15" s="33">
        <f t="shared" si="8"/>
        <v>6.2499999999998668E-3</v>
      </c>
      <c r="V15" s="10">
        <v>1</v>
      </c>
      <c r="W15" s="10">
        <v>1</v>
      </c>
      <c r="X15" s="10">
        <v>1</v>
      </c>
      <c r="Y15" s="10">
        <v>1</v>
      </c>
      <c r="Z15" s="10">
        <v>0</v>
      </c>
      <c r="AA15" s="10">
        <v>0</v>
      </c>
      <c r="AB15" s="10">
        <v>1</v>
      </c>
      <c r="AC15" s="35">
        <v>0.68402777777777779</v>
      </c>
      <c r="AD15" s="35">
        <v>0.68680555555555556</v>
      </c>
      <c r="AE15" s="33">
        <f t="shared" si="9"/>
        <v>0.13402777777777786</v>
      </c>
      <c r="AF15" s="33">
        <f t="shared" si="10"/>
        <v>2.7777777777777679E-3</v>
      </c>
      <c r="AG15" s="5">
        <v>0</v>
      </c>
      <c r="AH15" s="5">
        <v>0</v>
      </c>
      <c r="AI15" s="5">
        <v>0</v>
      </c>
      <c r="AJ15" s="5">
        <v>0</v>
      </c>
      <c r="AK15" s="5">
        <v>1</v>
      </c>
      <c r="AL15" s="5">
        <v>0</v>
      </c>
      <c r="AM15" s="35">
        <v>0.71666666666666667</v>
      </c>
      <c r="AN15" s="35">
        <v>0.71736111111111101</v>
      </c>
      <c r="AO15" s="33">
        <f t="shared" si="14"/>
        <v>2.9861111111111116E-2</v>
      </c>
      <c r="AP15" s="33">
        <f t="shared" si="15"/>
        <v>6.9444444444433095E-4</v>
      </c>
      <c r="AQ15" s="11">
        <v>1</v>
      </c>
      <c r="AR15" s="11">
        <v>1</v>
      </c>
      <c r="AS15" s="11">
        <v>0</v>
      </c>
      <c r="AT15" s="11">
        <v>1</v>
      </c>
      <c r="AU15" s="35">
        <v>0.77916666666666667</v>
      </c>
      <c r="AV15" s="35">
        <v>0.78263888888888899</v>
      </c>
      <c r="AW15" s="33">
        <f t="shared" si="16"/>
        <v>6.1805555555555669E-2</v>
      </c>
      <c r="AX15" s="33">
        <f>AV15-AU15</f>
        <v>3.4722222222223209E-3</v>
      </c>
      <c r="AY15" s="31">
        <v>1</v>
      </c>
      <c r="AZ15" s="31">
        <v>0</v>
      </c>
      <c r="BA15" s="31">
        <v>0</v>
      </c>
      <c r="BB15" s="31">
        <v>0</v>
      </c>
      <c r="BC15" s="33">
        <f>BD15-AV15</f>
        <v>2.0833333333333259E-2</v>
      </c>
      <c r="BD15" s="35">
        <v>0.80347222222222225</v>
      </c>
      <c r="BE15" s="53"/>
    </row>
    <row r="16" spans="1:57" x14ac:dyDescent="0.3">
      <c r="A16">
        <v>5</v>
      </c>
      <c r="B16">
        <v>21</v>
      </c>
      <c r="C16">
        <v>6</v>
      </c>
      <c r="D16" t="s">
        <v>78</v>
      </c>
      <c r="E16" t="s">
        <v>5</v>
      </c>
      <c r="F16" s="46">
        <f t="shared" si="0"/>
        <v>0.76666666666666661</v>
      </c>
      <c r="G16" s="12">
        <f t="shared" si="1"/>
        <v>12</v>
      </c>
      <c r="H16" s="6">
        <f t="shared" si="2"/>
        <v>3</v>
      </c>
      <c r="I16" s="10">
        <f t="shared" si="3"/>
        <v>5</v>
      </c>
      <c r="J16" s="5">
        <f t="shared" si="4"/>
        <v>1</v>
      </c>
      <c r="K16" s="11">
        <f t="shared" si="5"/>
        <v>3</v>
      </c>
      <c r="L16" s="31">
        <f t="shared" si="6"/>
        <v>0</v>
      </c>
      <c r="M16" s="33">
        <f t="shared" si="7"/>
        <v>6.2499999999999778E-3</v>
      </c>
      <c r="N16" s="6">
        <v>1</v>
      </c>
      <c r="O16" s="6">
        <v>0</v>
      </c>
      <c r="P16" s="6">
        <v>1</v>
      </c>
      <c r="Q16" s="6">
        <v>1</v>
      </c>
      <c r="R16" s="35">
        <v>0.53819444444444442</v>
      </c>
      <c r="S16" s="35">
        <v>0.5395833333333333</v>
      </c>
      <c r="T16" s="33">
        <f>R16-R39</f>
        <v>0.13541666666666669</v>
      </c>
      <c r="U16" s="33">
        <f t="shared" si="8"/>
        <v>1.388888888888884E-3</v>
      </c>
      <c r="V16" s="10">
        <v>1</v>
      </c>
      <c r="W16" s="10">
        <v>1</v>
      </c>
      <c r="X16" s="10">
        <v>1</v>
      </c>
      <c r="Y16" s="10">
        <v>1</v>
      </c>
      <c r="Z16" s="10">
        <v>0</v>
      </c>
      <c r="AA16" s="10">
        <v>0</v>
      </c>
      <c r="AB16" s="10">
        <v>1</v>
      </c>
      <c r="AC16" s="35">
        <v>0.65416666666666667</v>
      </c>
      <c r="AD16" s="35">
        <v>0.65902777777777777</v>
      </c>
      <c r="AE16" s="33">
        <f t="shared" si="9"/>
        <v>0.11458333333333337</v>
      </c>
      <c r="AF16" s="33">
        <f t="shared" si="10"/>
        <v>4.8611111111110938E-3</v>
      </c>
      <c r="AG16" s="5">
        <v>0</v>
      </c>
      <c r="AH16" s="5">
        <v>0</v>
      </c>
      <c r="AI16" s="5">
        <v>0</v>
      </c>
      <c r="AJ16" s="5">
        <v>0</v>
      </c>
      <c r="AK16" s="5">
        <v>1</v>
      </c>
      <c r="AL16" s="5">
        <v>0</v>
      </c>
      <c r="AM16" s="35">
        <v>0.67847222222222225</v>
      </c>
      <c r="AN16" s="35">
        <v>0.67847222222222225</v>
      </c>
      <c r="AO16" s="33">
        <f t="shared" si="14"/>
        <v>1.9444444444444486E-2</v>
      </c>
      <c r="AP16" s="33">
        <f t="shared" si="15"/>
        <v>0</v>
      </c>
      <c r="AQ16" s="11">
        <v>1</v>
      </c>
      <c r="AR16" s="11">
        <v>1</v>
      </c>
      <c r="AS16" s="11">
        <v>0</v>
      </c>
      <c r="AT16" s="11">
        <v>1</v>
      </c>
      <c r="AU16" s="35">
        <v>0.76666666666666661</v>
      </c>
      <c r="AV16" s="35" t="s">
        <v>115</v>
      </c>
      <c r="AW16" s="33">
        <f t="shared" si="16"/>
        <v>8.8194444444444353E-2</v>
      </c>
      <c r="AX16" s="33"/>
      <c r="AY16" s="31">
        <v>0</v>
      </c>
      <c r="AZ16" s="31">
        <v>0</v>
      </c>
      <c r="BA16" s="31">
        <v>0</v>
      </c>
      <c r="BB16" s="31">
        <v>0</v>
      </c>
      <c r="BC16" s="33"/>
      <c r="BD16" s="35">
        <v>0.76666666666666661</v>
      </c>
      <c r="BE16" s="53"/>
    </row>
    <row r="17" spans="1:57" x14ac:dyDescent="0.3">
      <c r="A17">
        <v>1</v>
      </c>
      <c r="B17">
        <v>14</v>
      </c>
      <c r="C17">
        <v>8</v>
      </c>
      <c r="D17" t="s">
        <v>79</v>
      </c>
      <c r="E17" t="s">
        <v>105</v>
      </c>
      <c r="F17" s="46">
        <f t="shared" si="0"/>
        <v>0.81319444444444444</v>
      </c>
      <c r="G17" s="12">
        <f t="shared" si="1"/>
        <v>17</v>
      </c>
      <c r="H17" s="6">
        <f t="shared" si="2"/>
        <v>3</v>
      </c>
      <c r="I17" s="10">
        <f t="shared" si="3"/>
        <v>6</v>
      </c>
      <c r="J17" s="5">
        <f t="shared" si="4"/>
        <v>2</v>
      </c>
      <c r="K17" s="11">
        <f t="shared" si="5"/>
        <v>4</v>
      </c>
      <c r="L17" s="31">
        <f t="shared" si="6"/>
        <v>2</v>
      </c>
      <c r="M17" s="33">
        <f t="shared" si="7"/>
        <v>1.1111111111111183E-2</v>
      </c>
      <c r="N17" s="6">
        <v>1</v>
      </c>
      <c r="O17" s="6">
        <v>0</v>
      </c>
      <c r="P17" s="6">
        <v>1</v>
      </c>
      <c r="Q17" s="6">
        <v>1</v>
      </c>
      <c r="R17" s="35">
        <v>0.53125</v>
      </c>
      <c r="S17" s="35">
        <v>0.53333333333333333</v>
      </c>
      <c r="T17" s="33">
        <f>R17-R39</f>
        <v>0.12847222222222227</v>
      </c>
      <c r="U17" s="33">
        <f t="shared" si="8"/>
        <v>2.0833333333333259E-3</v>
      </c>
      <c r="V17" s="10">
        <v>1</v>
      </c>
      <c r="W17" s="10">
        <v>1</v>
      </c>
      <c r="X17" s="10">
        <v>1</v>
      </c>
      <c r="Y17" s="10">
        <v>1</v>
      </c>
      <c r="Z17" s="10">
        <v>0</v>
      </c>
      <c r="AA17" s="10">
        <v>1</v>
      </c>
      <c r="AB17" s="10">
        <v>1</v>
      </c>
      <c r="AC17" s="35">
        <v>0.65347222222222223</v>
      </c>
      <c r="AD17" s="35">
        <v>0.65625</v>
      </c>
      <c r="AE17" s="33">
        <f t="shared" si="9"/>
        <v>0.12013888888888891</v>
      </c>
      <c r="AF17" s="33">
        <f t="shared" si="10"/>
        <v>2.7777777777777679E-3</v>
      </c>
      <c r="AG17" s="5">
        <v>0</v>
      </c>
      <c r="AH17" s="5">
        <v>0</v>
      </c>
      <c r="AI17" s="5">
        <v>0</v>
      </c>
      <c r="AJ17" s="5">
        <v>0</v>
      </c>
      <c r="AK17" s="5">
        <v>1</v>
      </c>
      <c r="AL17" s="5">
        <v>1</v>
      </c>
      <c r="AM17" s="35">
        <v>0.6791666666666667</v>
      </c>
      <c r="AN17" s="35">
        <v>0.6791666666666667</v>
      </c>
      <c r="AO17" s="33">
        <f t="shared" si="14"/>
        <v>2.2916666666666696E-2</v>
      </c>
      <c r="AP17" s="33">
        <f t="shared" si="15"/>
        <v>0</v>
      </c>
      <c r="AQ17" s="11">
        <v>1</v>
      </c>
      <c r="AR17" s="11">
        <v>1</v>
      </c>
      <c r="AS17" s="11">
        <v>1</v>
      </c>
      <c r="AT17" s="11">
        <v>1</v>
      </c>
      <c r="AU17" s="35">
        <v>0.76597222222222217</v>
      </c>
      <c r="AV17" s="35">
        <v>0.77222222222222225</v>
      </c>
      <c r="AW17" s="33">
        <f t="shared" si="16"/>
        <v>8.6805555555555469E-2</v>
      </c>
      <c r="AX17" s="33">
        <f>AV17-AU17</f>
        <v>6.2500000000000888E-3</v>
      </c>
      <c r="AY17" s="31">
        <v>1</v>
      </c>
      <c r="AZ17" s="31">
        <v>1</v>
      </c>
      <c r="BA17" s="31">
        <v>0</v>
      </c>
      <c r="BB17" s="31">
        <v>0</v>
      </c>
      <c r="BC17" s="33">
        <f>BD17-AV17</f>
        <v>4.0972222222222188E-2</v>
      </c>
      <c r="BD17" s="35">
        <v>0.81319444444444444</v>
      </c>
      <c r="BE17" s="53"/>
    </row>
    <row r="18" spans="1:57" x14ac:dyDescent="0.3">
      <c r="A18">
        <v>2</v>
      </c>
      <c r="B18">
        <v>20</v>
      </c>
      <c r="C18">
        <v>9</v>
      </c>
      <c r="D18" t="s">
        <v>80</v>
      </c>
      <c r="E18" t="s">
        <v>105</v>
      </c>
      <c r="F18" s="48">
        <f t="shared" si="0"/>
        <v>0.8256944444444444</v>
      </c>
      <c r="G18" s="59">
        <f>SUM(H18:L18)-BE18</f>
        <v>13</v>
      </c>
      <c r="H18" s="6">
        <f t="shared" si="2"/>
        <v>3</v>
      </c>
      <c r="I18" s="10">
        <f t="shared" si="3"/>
        <v>6</v>
      </c>
      <c r="J18" s="5">
        <f t="shared" si="4"/>
        <v>2</v>
      </c>
      <c r="K18" s="11">
        <f t="shared" si="5"/>
        <v>3</v>
      </c>
      <c r="L18" s="31">
        <f t="shared" si="6"/>
        <v>0</v>
      </c>
      <c r="M18" s="33">
        <f t="shared" si="7"/>
        <v>1.041666666666663E-2</v>
      </c>
      <c r="N18" s="6">
        <v>1</v>
      </c>
      <c r="O18" s="6">
        <v>0</v>
      </c>
      <c r="P18" s="6">
        <v>1</v>
      </c>
      <c r="Q18" s="6">
        <v>1</v>
      </c>
      <c r="R18" s="35">
        <v>0.54166666666666663</v>
      </c>
      <c r="S18" s="35">
        <v>0.54722222222222217</v>
      </c>
      <c r="T18" s="33">
        <f>R18-R39</f>
        <v>0.1388888888888889</v>
      </c>
      <c r="U18" s="33">
        <f t="shared" si="8"/>
        <v>5.5555555555555358E-3</v>
      </c>
      <c r="V18" s="10">
        <v>1</v>
      </c>
      <c r="W18" s="10">
        <v>1</v>
      </c>
      <c r="X18" s="10">
        <v>1</v>
      </c>
      <c r="Y18" s="10">
        <v>1</v>
      </c>
      <c r="Z18" s="10">
        <v>0</v>
      </c>
      <c r="AA18" s="10">
        <v>1</v>
      </c>
      <c r="AB18" s="10">
        <v>1</v>
      </c>
      <c r="AC18" s="35">
        <v>0.69097222222222221</v>
      </c>
      <c r="AD18" s="35">
        <v>0.69374999999999998</v>
      </c>
      <c r="AE18" s="33">
        <f t="shared" si="9"/>
        <v>0.14375000000000004</v>
      </c>
      <c r="AF18" s="33">
        <f t="shared" si="10"/>
        <v>2.7777777777777679E-3</v>
      </c>
      <c r="AG18" s="5">
        <v>0</v>
      </c>
      <c r="AH18" s="5">
        <v>0</v>
      </c>
      <c r="AI18" s="5">
        <v>0</v>
      </c>
      <c r="AJ18" s="5">
        <v>0</v>
      </c>
      <c r="AK18" s="5">
        <v>1</v>
      </c>
      <c r="AL18" s="5">
        <v>1</v>
      </c>
      <c r="AM18" s="35">
        <v>0.73888888888888893</v>
      </c>
      <c r="AN18" s="35">
        <v>0.74097222222222225</v>
      </c>
      <c r="AO18" s="33">
        <f t="shared" si="14"/>
        <v>4.5138888888888951E-2</v>
      </c>
      <c r="AP18" s="33">
        <f t="shared" si="15"/>
        <v>2.0833333333333259E-3</v>
      </c>
      <c r="AQ18" s="11">
        <v>1</v>
      </c>
      <c r="AR18" s="11">
        <v>1</v>
      </c>
      <c r="AS18" s="11">
        <v>0</v>
      </c>
      <c r="AT18" s="11">
        <v>1</v>
      </c>
      <c r="AU18" s="35">
        <v>0.8256944444444444</v>
      </c>
      <c r="AV18" s="35" t="s">
        <v>115</v>
      </c>
      <c r="AW18" s="33">
        <f t="shared" si="16"/>
        <v>8.4722222222222143E-2</v>
      </c>
      <c r="AX18" s="33"/>
      <c r="AY18" s="31">
        <v>0</v>
      </c>
      <c r="AZ18" s="31">
        <v>0</v>
      </c>
      <c r="BA18" s="31">
        <v>0</v>
      </c>
      <c r="BB18" s="31">
        <v>0</v>
      </c>
      <c r="BC18" s="33"/>
      <c r="BD18" s="48">
        <v>0.8256944444444444</v>
      </c>
      <c r="BE18" s="54">
        <v>1</v>
      </c>
    </row>
    <row r="19" spans="1:57" x14ac:dyDescent="0.3">
      <c r="A19">
        <v>1</v>
      </c>
      <c r="B19">
        <v>18</v>
      </c>
      <c r="C19">
        <v>33</v>
      </c>
      <c r="D19" t="s">
        <v>96</v>
      </c>
      <c r="E19" t="s">
        <v>107</v>
      </c>
      <c r="F19" s="46">
        <f t="shared" si="0"/>
        <v>0.80694444444444446</v>
      </c>
      <c r="G19" s="12">
        <f t="shared" ref="G19:G29" si="17">SUM(H19:L19)</f>
        <v>13</v>
      </c>
      <c r="H19" s="6">
        <f t="shared" si="2"/>
        <v>1</v>
      </c>
      <c r="I19" s="10">
        <f t="shared" si="3"/>
        <v>4</v>
      </c>
      <c r="J19" s="5">
        <f t="shared" si="4"/>
        <v>2</v>
      </c>
      <c r="K19" s="11">
        <f t="shared" si="5"/>
        <v>4</v>
      </c>
      <c r="L19" s="31">
        <f t="shared" si="6"/>
        <v>2</v>
      </c>
      <c r="M19" s="33">
        <f t="shared" si="7"/>
        <v>1.1805555555555514E-2</v>
      </c>
      <c r="N19" s="6">
        <v>1</v>
      </c>
      <c r="O19" s="6">
        <v>0</v>
      </c>
      <c r="P19" s="6">
        <v>0</v>
      </c>
      <c r="Q19" s="6">
        <v>0</v>
      </c>
      <c r="R19" s="35">
        <v>0.52777777777777779</v>
      </c>
      <c r="S19" s="35">
        <v>0.53333333333333333</v>
      </c>
      <c r="T19" s="33">
        <f>R19-R39</f>
        <v>0.12500000000000006</v>
      </c>
      <c r="U19" s="33">
        <f t="shared" si="8"/>
        <v>5.5555555555555358E-3</v>
      </c>
      <c r="V19" s="10">
        <v>1</v>
      </c>
      <c r="W19" s="10">
        <v>1</v>
      </c>
      <c r="X19" s="10">
        <v>0</v>
      </c>
      <c r="Y19" s="10">
        <v>1</v>
      </c>
      <c r="Z19" s="10">
        <v>0</v>
      </c>
      <c r="AA19" s="10">
        <v>0</v>
      </c>
      <c r="AB19" s="10">
        <v>1</v>
      </c>
      <c r="AC19" s="35">
        <v>0.65416666666666667</v>
      </c>
      <c r="AD19" s="35">
        <v>0.65555555555555556</v>
      </c>
      <c r="AE19" s="33">
        <f t="shared" si="9"/>
        <v>0.12083333333333335</v>
      </c>
      <c r="AF19" s="33">
        <f t="shared" si="10"/>
        <v>1.388888888888884E-3</v>
      </c>
      <c r="AG19" s="5">
        <v>0</v>
      </c>
      <c r="AH19" s="5">
        <v>0</v>
      </c>
      <c r="AI19" s="5">
        <v>0</v>
      </c>
      <c r="AJ19" s="5">
        <v>0</v>
      </c>
      <c r="AK19" s="5">
        <v>1</v>
      </c>
      <c r="AL19" s="5">
        <v>1</v>
      </c>
      <c r="AM19" s="35">
        <v>0.68958333333333333</v>
      </c>
      <c r="AN19" s="35">
        <v>0.68958333333333333</v>
      </c>
      <c r="AO19" s="33">
        <f t="shared" si="14"/>
        <v>3.4027777777777768E-2</v>
      </c>
      <c r="AP19" s="33">
        <f t="shared" si="15"/>
        <v>0</v>
      </c>
      <c r="AQ19" s="11">
        <v>1</v>
      </c>
      <c r="AR19" s="11">
        <v>1</v>
      </c>
      <c r="AS19" s="11">
        <v>1</v>
      </c>
      <c r="AT19" s="11">
        <v>1</v>
      </c>
      <c r="AU19" s="35">
        <v>0.77638888888888891</v>
      </c>
      <c r="AV19" s="35">
        <v>0.78125</v>
      </c>
      <c r="AW19" s="33">
        <f t="shared" si="16"/>
        <v>8.680555555555558E-2</v>
      </c>
      <c r="AX19" s="33">
        <f>AV19-AU19</f>
        <v>4.8611111111110938E-3</v>
      </c>
      <c r="AY19" s="31">
        <v>0</v>
      </c>
      <c r="AZ19" s="31">
        <v>0</v>
      </c>
      <c r="BA19" s="31">
        <v>1</v>
      </c>
      <c r="BB19" s="31">
        <v>1</v>
      </c>
      <c r="BC19" s="33">
        <f>BD19-AV19</f>
        <v>2.5694444444444464E-2</v>
      </c>
      <c r="BD19" s="35">
        <v>0.80694444444444446</v>
      </c>
      <c r="BE19" s="53"/>
    </row>
    <row r="20" spans="1:57" x14ac:dyDescent="0.3">
      <c r="A20">
        <v>2</v>
      </c>
      <c r="B20">
        <v>26</v>
      </c>
      <c r="C20">
        <v>34</v>
      </c>
      <c r="D20" t="s">
        <v>97</v>
      </c>
      <c r="E20" t="s">
        <v>107</v>
      </c>
      <c r="F20" s="46">
        <f t="shared" si="0"/>
        <v>0.80902777777777779</v>
      </c>
      <c r="G20" s="12">
        <f t="shared" si="17"/>
        <v>10</v>
      </c>
      <c r="H20" s="6">
        <f t="shared" si="2"/>
        <v>3</v>
      </c>
      <c r="I20" s="10">
        <f t="shared" si="3"/>
        <v>4</v>
      </c>
      <c r="J20" s="5">
        <f t="shared" si="4"/>
        <v>0</v>
      </c>
      <c r="K20" s="11">
        <f t="shared" si="5"/>
        <v>3</v>
      </c>
      <c r="L20" s="31">
        <f t="shared" si="6"/>
        <v>0</v>
      </c>
      <c r="M20" s="33">
        <f t="shared" si="7"/>
        <v>1.2500000000000067E-2</v>
      </c>
      <c r="N20" s="6">
        <v>1</v>
      </c>
      <c r="O20" s="6">
        <v>0</v>
      </c>
      <c r="P20" s="6">
        <v>1</v>
      </c>
      <c r="Q20" s="6">
        <v>1</v>
      </c>
      <c r="R20" s="35">
        <v>0.57222222222222219</v>
      </c>
      <c r="S20" s="35">
        <v>0.57916666666666672</v>
      </c>
      <c r="T20" s="33">
        <f>R20-R39</f>
        <v>0.16944444444444445</v>
      </c>
      <c r="U20" s="33">
        <f t="shared" si="8"/>
        <v>6.9444444444445308E-3</v>
      </c>
      <c r="V20" s="10">
        <v>1</v>
      </c>
      <c r="W20" s="10">
        <v>1</v>
      </c>
      <c r="X20" s="10">
        <v>1</v>
      </c>
      <c r="Y20" s="10">
        <v>0</v>
      </c>
      <c r="Z20" s="10">
        <v>0</v>
      </c>
      <c r="AA20" s="10">
        <v>0</v>
      </c>
      <c r="AB20" s="10">
        <v>1</v>
      </c>
      <c r="AC20" s="35">
        <v>0.71944444444444444</v>
      </c>
      <c r="AD20" s="35">
        <v>0.72499999999999998</v>
      </c>
      <c r="AE20" s="33">
        <f t="shared" si="9"/>
        <v>0.14027777777777772</v>
      </c>
      <c r="AF20" s="33">
        <f t="shared" si="10"/>
        <v>5.5555555555555358E-3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35" t="s">
        <v>114</v>
      </c>
      <c r="AN20" s="35"/>
      <c r="AO20" s="33"/>
      <c r="AP20" s="33"/>
      <c r="AQ20" s="11">
        <v>1</v>
      </c>
      <c r="AR20" s="11">
        <v>1</v>
      </c>
      <c r="AS20" s="11">
        <v>0</v>
      </c>
      <c r="AT20" s="11">
        <v>1</v>
      </c>
      <c r="AU20" s="35">
        <v>0.80902777777777779</v>
      </c>
      <c r="AV20" s="35" t="s">
        <v>115</v>
      </c>
      <c r="AW20" s="33">
        <f>AU20-AD20</f>
        <v>8.4027777777777812E-2</v>
      </c>
      <c r="AX20" s="33"/>
      <c r="AY20" s="31">
        <v>0</v>
      </c>
      <c r="AZ20" s="31">
        <v>0</v>
      </c>
      <c r="BA20" s="31">
        <v>0</v>
      </c>
      <c r="BB20" s="31">
        <v>0</v>
      </c>
      <c r="BC20" s="33"/>
      <c r="BD20" s="35">
        <v>0.80902777777777779</v>
      </c>
      <c r="BE20" s="53"/>
    </row>
    <row r="21" spans="1:57" x14ac:dyDescent="0.3">
      <c r="A21" s="14">
        <v>1</v>
      </c>
      <c r="B21">
        <v>3</v>
      </c>
      <c r="C21">
        <v>24</v>
      </c>
      <c r="D21" t="s">
        <v>0</v>
      </c>
      <c r="E21" t="s">
        <v>106</v>
      </c>
      <c r="F21" s="46">
        <f t="shared" si="0"/>
        <v>0.78263888888888899</v>
      </c>
      <c r="G21" s="12">
        <f t="shared" si="17"/>
        <v>25</v>
      </c>
      <c r="H21" s="6">
        <f t="shared" si="2"/>
        <v>4</v>
      </c>
      <c r="I21" s="10">
        <f t="shared" si="3"/>
        <v>7</v>
      </c>
      <c r="J21" s="5">
        <f t="shared" si="4"/>
        <v>6</v>
      </c>
      <c r="K21" s="11">
        <f t="shared" si="5"/>
        <v>4</v>
      </c>
      <c r="L21" s="31">
        <f t="shared" si="6"/>
        <v>4</v>
      </c>
      <c r="M21" s="33">
        <f t="shared" si="7"/>
        <v>8.3333333333331927E-3</v>
      </c>
      <c r="N21" s="6">
        <v>1</v>
      </c>
      <c r="O21" s="6">
        <v>1</v>
      </c>
      <c r="P21" s="6">
        <v>1</v>
      </c>
      <c r="Q21" s="6">
        <v>1</v>
      </c>
      <c r="R21" s="35">
        <v>0.52500000000000002</v>
      </c>
      <c r="S21" s="35">
        <v>0.52708333333333335</v>
      </c>
      <c r="T21" s="33">
        <f>R21-R39</f>
        <v>0.12222222222222229</v>
      </c>
      <c r="U21" s="33">
        <f t="shared" si="8"/>
        <v>2.0833333333333259E-3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35">
        <v>0.63194444444444442</v>
      </c>
      <c r="AD21" s="35">
        <v>0.63472222222222219</v>
      </c>
      <c r="AE21" s="33">
        <f t="shared" si="9"/>
        <v>0.10486111111111107</v>
      </c>
      <c r="AF21" s="33">
        <f t="shared" si="10"/>
        <v>2.7777777777777679E-3</v>
      </c>
      <c r="AG21" s="5">
        <v>1</v>
      </c>
      <c r="AH21" s="5">
        <v>1</v>
      </c>
      <c r="AI21" s="5">
        <v>1</v>
      </c>
      <c r="AJ21" s="5">
        <v>1</v>
      </c>
      <c r="AK21" s="5">
        <v>1</v>
      </c>
      <c r="AL21" s="5">
        <v>1</v>
      </c>
      <c r="AM21" s="35">
        <v>0.67986111111111114</v>
      </c>
      <c r="AN21" s="35">
        <v>0.68055555555555547</v>
      </c>
      <c r="AO21" s="33">
        <f t="shared" ref="AO21:AO27" si="18">AM21-AD21</f>
        <v>4.5138888888888951E-2</v>
      </c>
      <c r="AP21" s="33">
        <f t="shared" ref="AP21:AP27" si="19">AN21-AM21</f>
        <v>6.9444444444433095E-4</v>
      </c>
      <c r="AQ21" s="11">
        <v>1</v>
      </c>
      <c r="AR21" s="11">
        <v>1</v>
      </c>
      <c r="AS21" s="11">
        <v>1</v>
      </c>
      <c r="AT21" s="11">
        <v>1</v>
      </c>
      <c r="AU21" s="35">
        <v>0.74305555555555547</v>
      </c>
      <c r="AV21" s="35">
        <v>0.74583333333333324</v>
      </c>
      <c r="AW21" s="33">
        <f t="shared" ref="AW21:AW27" si="20">AU21-AN21</f>
        <v>6.25E-2</v>
      </c>
      <c r="AX21" s="33">
        <f>AV21-AU21</f>
        <v>2.7777777777777679E-3</v>
      </c>
      <c r="AY21" s="31">
        <v>1</v>
      </c>
      <c r="AZ21" s="31">
        <v>1</v>
      </c>
      <c r="BA21" s="31">
        <v>1</v>
      </c>
      <c r="BB21" s="31">
        <v>1</v>
      </c>
      <c r="BC21" s="33">
        <f>BD21-AV21</f>
        <v>3.6805555555555758E-2</v>
      </c>
      <c r="BD21" s="35">
        <v>0.78263888888888899</v>
      </c>
      <c r="BE21" s="53"/>
    </row>
    <row r="22" spans="1:57" x14ac:dyDescent="0.3">
      <c r="A22">
        <v>2</v>
      </c>
      <c r="B22">
        <v>7</v>
      </c>
      <c r="C22">
        <v>26</v>
      </c>
      <c r="D22" t="s">
        <v>91</v>
      </c>
      <c r="E22" t="s">
        <v>106</v>
      </c>
      <c r="F22" s="46">
        <f t="shared" si="0"/>
        <v>0.81666666666666676</v>
      </c>
      <c r="G22" s="12">
        <f t="shared" si="17"/>
        <v>21</v>
      </c>
      <c r="H22" s="6">
        <f t="shared" si="2"/>
        <v>3</v>
      </c>
      <c r="I22" s="10">
        <f t="shared" si="3"/>
        <v>7</v>
      </c>
      <c r="J22" s="5">
        <f t="shared" si="4"/>
        <v>6</v>
      </c>
      <c r="K22" s="11">
        <f t="shared" si="5"/>
        <v>4</v>
      </c>
      <c r="L22" s="31">
        <f t="shared" si="6"/>
        <v>1</v>
      </c>
      <c r="M22" s="33">
        <f t="shared" si="7"/>
        <v>6.9444444444444198E-3</v>
      </c>
      <c r="N22" s="6">
        <v>1</v>
      </c>
      <c r="O22" s="6">
        <v>0</v>
      </c>
      <c r="P22" s="6">
        <v>1</v>
      </c>
      <c r="Q22" s="6">
        <v>1</v>
      </c>
      <c r="R22" s="35">
        <v>0.51458333333333328</v>
      </c>
      <c r="S22" s="35">
        <v>0.51597222222222217</v>
      </c>
      <c r="T22" s="33">
        <f>R22-R39</f>
        <v>0.11180555555555555</v>
      </c>
      <c r="U22" s="33">
        <f t="shared" si="8"/>
        <v>1.388888888888884E-3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35">
        <v>0.66041666666666665</v>
      </c>
      <c r="AD22" s="35">
        <v>0.66319444444444442</v>
      </c>
      <c r="AE22" s="33">
        <f t="shared" si="9"/>
        <v>0.14444444444444449</v>
      </c>
      <c r="AF22" s="33">
        <f t="shared" si="10"/>
        <v>2.7777777777777679E-3</v>
      </c>
      <c r="AG22" s="5">
        <v>1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  <c r="AM22" s="37">
        <v>0.71458333333333324</v>
      </c>
      <c r="AN22" s="37">
        <v>0.71736111111111101</v>
      </c>
      <c r="AO22" s="33">
        <f t="shared" si="18"/>
        <v>5.1388888888888817E-2</v>
      </c>
      <c r="AP22" s="33">
        <f t="shared" si="19"/>
        <v>2.7777777777777679E-3</v>
      </c>
      <c r="AQ22" s="11">
        <v>1</v>
      </c>
      <c r="AR22" s="11">
        <v>1</v>
      </c>
      <c r="AS22" s="11">
        <v>1</v>
      </c>
      <c r="AT22" s="11">
        <v>1</v>
      </c>
      <c r="AU22" s="35">
        <v>0.79652777777777783</v>
      </c>
      <c r="AV22" s="35">
        <v>0.79652777777777783</v>
      </c>
      <c r="AW22" s="33">
        <f t="shared" si="20"/>
        <v>7.9166666666666829E-2</v>
      </c>
      <c r="AX22" s="33">
        <f>AV22-AU22</f>
        <v>0</v>
      </c>
      <c r="AY22" s="31">
        <v>0</v>
      </c>
      <c r="AZ22" s="31">
        <v>0</v>
      </c>
      <c r="BA22" s="31">
        <v>0</v>
      </c>
      <c r="BB22" s="31">
        <v>1</v>
      </c>
      <c r="BC22" s="33">
        <f>BD22-AV22</f>
        <v>2.0138888888888928E-2</v>
      </c>
      <c r="BD22" s="35">
        <v>0.81666666666666676</v>
      </c>
      <c r="BE22" s="53"/>
    </row>
    <row r="23" spans="1:57" x14ac:dyDescent="0.3">
      <c r="A23" s="14">
        <v>3</v>
      </c>
      <c r="B23">
        <v>10</v>
      </c>
      <c r="C23">
        <v>23</v>
      </c>
      <c r="D23" t="s">
        <v>89</v>
      </c>
      <c r="E23" t="s">
        <v>106</v>
      </c>
      <c r="F23" s="46">
        <f t="shared" si="0"/>
        <v>0.81666666666666676</v>
      </c>
      <c r="G23" s="12">
        <f t="shared" si="17"/>
        <v>19</v>
      </c>
      <c r="H23" s="6">
        <f t="shared" si="2"/>
        <v>2</v>
      </c>
      <c r="I23" s="10">
        <f t="shared" si="3"/>
        <v>6</v>
      </c>
      <c r="J23" s="5">
        <f t="shared" si="4"/>
        <v>6</v>
      </c>
      <c r="K23" s="11">
        <f t="shared" si="5"/>
        <v>4</v>
      </c>
      <c r="L23" s="31">
        <f t="shared" si="6"/>
        <v>1</v>
      </c>
      <c r="M23" s="33">
        <f t="shared" si="7"/>
        <v>9.0277777777778567E-3</v>
      </c>
      <c r="N23" s="6">
        <v>1</v>
      </c>
      <c r="O23" s="6">
        <v>0</v>
      </c>
      <c r="P23" s="6">
        <v>0</v>
      </c>
      <c r="Q23" s="6">
        <v>1</v>
      </c>
      <c r="R23" s="35">
        <v>0.50972222222222219</v>
      </c>
      <c r="S23" s="35">
        <v>0.51388888888888895</v>
      </c>
      <c r="T23" s="33">
        <f>R23-R39</f>
        <v>0.10694444444444445</v>
      </c>
      <c r="U23" s="33">
        <f t="shared" si="8"/>
        <v>4.1666666666667629E-3</v>
      </c>
      <c r="V23" s="10">
        <v>1</v>
      </c>
      <c r="W23" s="10">
        <v>1</v>
      </c>
      <c r="X23" s="10">
        <v>1</v>
      </c>
      <c r="Y23" s="10">
        <v>1</v>
      </c>
      <c r="Z23" s="10">
        <v>0</v>
      </c>
      <c r="AA23" s="10">
        <v>1</v>
      </c>
      <c r="AB23" s="10">
        <v>1</v>
      </c>
      <c r="AC23" s="35">
        <v>0.64097222222222217</v>
      </c>
      <c r="AD23" s="35">
        <v>0.64513888888888882</v>
      </c>
      <c r="AE23" s="33">
        <f t="shared" si="9"/>
        <v>0.12708333333333321</v>
      </c>
      <c r="AF23" s="33">
        <f t="shared" si="10"/>
        <v>4.1666666666666519E-3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35">
        <v>0.71597222222222223</v>
      </c>
      <c r="AN23" s="35">
        <v>0.71666666666666667</v>
      </c>
      <c r="AO23" s="33">
        <f t="shared" si="18"/>
        <v>7.0833333333333415E-2</v>
      </c>
      <c r="AP23" s="33">
        <f t="shared" si="19"/>
        <v>6.9444444444444198E-4</v>
      </c>
      <c r="AQ23" s="11">
        <v>1</v>
      </c>
      <c r="AR23" s="11">
        <v>1</v>
      </c>
      <c r="AS23" s="11">
        <v>1</v>
      </c>
      <c r="AT23" s="11">
        <v>1</v>
      </c>
      <c r="AU23" s="35">
        <v>0.80972222222222223</v>
      </c>
      <c r="AV23" s="35">
        <v>0.80972222222222223</v>
      </c>
      <c r="AW23" s="33">
        <f t="shared" si="20"/>
        <v>9.3055555555555558E-2</v>
      </c>
      <c r="AX23" s="33">
        <f>AV23-AU23</f>
        <v>0</v>
      </c>
      <c r="AY23" s="31">
        <v>0</v>
      </c>
      <c r="AZ23" s="31">
        <v>0</v>
      </c>
      <c r="BA23" s="31">
        <v>0</v>
      </c>
      <c r="BB23" s="31">
        <v>1</v>
      </c>
      <c r="BC23" s="33">
        <f>BD23-AV23</f>
        <v>6.9444444444445308E-3</v>
      </c>
      <c r="BD23" s="35">
        <v>0.81666666666666676</v>
      </c>
      <c r="BE23" s="53"/>
    </row>
    <row r="24" spans="1:57" x14ac:dyDescent="0.3">
      <c r="A24" s="14">
        <v>4</v>
      </c>
      <c r="B24">
        <v>13</v>
      </c>
      <c r="C24">
        <v>18</v>
      </c>
      <c r="D24" t="s">
        <v>84</v>
      </c>
      <c r="E24" t="s">
        <v>106</v>
      </c>
      <c r="F24" s="46">
        <f t="shared" si="0"/>
        <v>0.8125</v>
      </c>
      <c r="G24" s="12">
        <f t="shared" si="17"/>
        <v>18</v>
      </c>
      <c r="H24" s="6">
        <f t="shared" si="2"/>
        <v>4</v>
      </c>
      <c r="I24" s="10">
        <f t="shared" si="3"/>
        <v>6</v>
      </c>
      <c r="J24" s="5">
        <f t="shared" si="4"/>
        <v>3</v>
      </c>
      <c r="K24" s="11">
        <f t="shared" si="5"/>
        <v>4</v>
      </c>
      <c r="L24" s="31">
        <f t="shared" si="6"/>
        <v>1</v>
      </c>
      <c r="M24" s="33">
        <f t="shared" si="7"/>
        <v>1.1111111111110961E-2</v>
      </c>
      <c r="N24" s="6">
        <v>1</v>
      </c>
      <c r="O24" s="6">
        <v>1</v>
      </c>
      <c r="P24" s="6">
        <v>1</v>
      </c>
      <c r="Q24" s="6">
        <v>1</v>
      </c>
      <c r="R24" s="35">
        <v>0.53541666666666665</v>
      </c>
      <c r="S24" s="35">
        <v>0.54097222222222219</v>
      </c>
      <c r="T24" s="33">
        <f>R24-R39</f>
        <v>0.13263888888888892</v>
      </c>
      <c r="U24" s="33">
        <f t="shared" si="8"/>
        <v>5.5555555555555358E-3</v>
      </c>
      <c r="V24" s="10">
        <v>1</v>
      </c>
      <c r="W24" s="10">
        <v>1</v>
      </c>
      <c r="X24" s="10">
        <v>1</v>
      </c>
      <c r="Y24" s="10">
        <v>1</v>
      </c>
      <c r="Z24" s="10">
        <v>0</v>
      </c>
      <c r="AA24" s="10">
        <v>1</v>
      </c>
      <c r="AB24" s="10">
        <v>1</v>
      </c>
      <c r="AC24" s="35">
        <v>0.6791666666666667</v>
      </c>
      <c r="AD24" s="35">
        <v>0.68402777777777779</v>
      </c>
      <c r="AE24" s="33">
        <f t="shared" si="9"/>
        <v>0.13819444444444451</v>
      </c>
      <c r="AF24" s="33">
        <f t="shared" si="10"/>
        <v>4.8611111111110938E-3</v>
      </c>
      <c r="AG24" s="5">
        <v>0</v>
      </c>
      <c r="AH24" s="5">
        <v>0</v>
      </c>
      <c r="AI24" s="5">
        <v>0</v>
      </c>
      <c r="AJ24" s="5">
        <v>1</v>
      </c>
      <c r="AK24" s="5">
        <v>1</v>
      </c>
      <c r="AL24" s="5">
        <v>1</v>
      </c>
      <c r="AM24" s="35">
        <v>0.72430555555555554</v>
      </c>
      <c r="AN24" s="35">
        <v>0.72430555555555554</v>
      </c>
      <c r="AO24" s="33">
        <f t="shared" si="18"/>
        <v>4.0277777777777746E-2</v>
      </c>
      <c r="AP24" s="33">
        <f t="shared" si="19"/>
        <v>0</v>
      </c>
      <c r="AQ24" s="11">
        <v>1</v>
      </c>
      <c r="AR24" s="11">
        <v>1</v>
      </c>
      <c r="AS24" s="11">
        <v>1</v>
      </c>
      <c r="AT24" s="11">
        <v>1</v>
      </c>
      <c r="AU24" s="35">
        <v>0.80486111111111114</v>
      </c>
      <c r="AV24" s="35">
        <v>0.80555555555555547</v>
      </c>
      <c r="AW24" s="33">
        <f t="shared" si="20"/>
        <v>8.0555555555555602E-2</v>
      </c>
      <c r="AX24" s="33">
        <f>AV24-AU24</f>
        <v>6.9444444444433095E-4</v>
      </c>
      <c r="AY24" s="31">
        <v>0</v>
      </c>
      <c r="AZ24" s="31">
        <v>0</v>
      </c>
      <c r="BA24" s="31">
        <v>0</v>
      </c>
      <c r="BB24" s="31">
        <v>1</v>
      </c>
      <c r="BC24" s="33">
        <f>BD24-AV24</f>
        <v>6.9444444444445308E-3</v>
      </c>
      <c r="BD24" s="35">
        <v>0.8125</v>
      </c>
      <c r="BE24" s="53"/>
    </row>
    <row r="25" spans="1:57" x14ac:dyDescent="0.3">
      <c r="A25" s="14">
        <v>5</v>
      </c>
      <c r="B25">
        <v>15</v>
      </c>
      <c r="C25">
        <v>21</v>
      </c>
      <c r="D25" t="s">
        <v>87</v>
      </c>
      <c r="E25" t="s">
        <v>106</v>
      </c>
      <c r="F25" s="46">
        <f t="shared" si="0"/>
        <v>0.80694444444444446</v>
      </c>
      <c r="G25" s="12">
        <f t="shared" si="17"/>
        <v>15</v>
      </c>
      <c r="H25" s="6">
        <f t="shared" si="2"/>
        <v>4</v>
      </c>
      <c r="I25" s="10">
        <f t="shared" si="3"/>
        <v>5</v>
      </c>
      <c r="J25" s="5">
        <f t="shared" si="4"/>
        <v>2</v>
      </c>
      <c r="K25" s="11">
        <f t="shared" si="5"/>
        <v>4</v>
      </c>
      <c r="L25" s="31">
        <f t="shared" si="6"/>
        <v>0</v>
      </c>
      <c r="M25" s="33">
        <f t="shared" si="7"/>
        <v>9.0277777777779677E-3</v>
      </c>
      <c r="N25" s="6">
        <v>1</v>
      </c>
      <c r="O25" s="6">
        <v>1</v>
      </c>
      <c r="P25" s="6">
        <v>1</v>
      </c>
      <c r="Q25" s="6">
        <v>1</v>
      </c>
      <c r="R25" s="35">
        <v>0.53680555555555554</v>
      </c>
      <c r="S25" s="35">
        <v>0.54236111111111118</v>
      </c>
      <c r="T25" s="33">
        <f>R25-R39</f>
        <v>0.1340277777777778</v>
      </c>
      <c r="U25" s="33">
        <f t="shared" si="8"/>
        <v>5.5555555555556468E-3</v>
      </c>
      <c r="V25" s="10">
        <v>1</v>
      </c>
      <c r="W25" s="10">
        <v>1</v>
      </c>
      <c r="X25" s="10">
        <v>1</v>
      </c>
      <c r="Y25" s="10">
        <v>1</v>
      </c>
      <c r="Z25" s="10">
        <v>0</v>
      </c>
      <c r="AA25" s="10">
        <v>0</v>
      </c>
      <c r="AB25" s="10">
        <v>1</v>
      </c>
      <c r="AC25" s="35">
        <v>0.68333333333333324</v>
      </c>
      <c r="AD25" s="35">
        <v>0.68680555555555556</v>
      </c>
      <c r="AE25" s="33">
        <f t="shared" si="9"/>
        <v>0.14097222222222205</v>
      </c>
      <c r="AF25" s="33">
        <f t="shared" si="10"/>
        <v>3.4722222222223209E-3</v>
      </c>
      <c r="AG25" s="5">
        <v>0</v>
      </c>
      <c r="AH25" s="5">
        <v>0</v>
      </c>
      <c r="AI25" s="5">
        <v>0</v>
      </c>
      <c r="AJ25" s="5">
        <v>0</v>
      </c>
      <c r="AK25" s="5">
        <v>1</v>
      </c>
      <c r="AL25" s="5">
        <v>1</v>
      </c>
      <c r="AM25" s="35">
        <v>0.71666666666666667</v>
      </c>
      <c r="AN25" s="35">
        <v>0.71666666666666667</v>
      </c>
      <c r="AO25" s="33">
        <f t="shared" si="18"/>
        <v>2.9861111111111116E-2</v>
      </c>
      <c r="AP25" s="33">
        <f t="shared" si="19"/>
        <v>0</v>
      </c>
      <c r="AQ25" s="11">
        <v>1</v>
      </c>
      <c r="AR25" s="11">
        <v>1</v>
      </c>
      <c r="AS25" s="11">
        <v>1</v>
      </c>
      <c r="AT25" s="11">
        <v>1</v>
      </c>
      <c r="AU25" s="35">
        <v>0.80694444444444446</v>
      </c>
      <c r="AV25" s="35" t="s">
        <v>115</v>
      </c>
      <c r="AW25" s="33">
        <f t="shared" si="20"/>
        <v>9.027777777777779E-2</v>
      </c>
      <c r="AX25" s="33"/>
      <c r="AY25" s="31">
        <v>0</v>
      </c>
      <c r="AZ25" s="31">
        <v>0</v>
      </c>
      <c r="BA25" s="31">
        <v>0</v>
      </c>
      <c r="BB25" s="31">
        <v>0</v>
      </c>
      <c r="BC25" s="33"/>
      <c r="BD25" s="35">
        <v>0.80694444444444446</v>
      </c>
      <c r="BE25" s="53"/>
    </row>
    <row r="26" spans="1:57" x14ac:dyDescent="0.3">
      <c r="A26">
        <v>6</v>
      </c>
      <c r="B26">
        <v>16</v>
      </c>
      <c r="C26">
        <v>27</v>
      </c>
      <c r="D26" t="s">
        <v>92</v>
      </c>
      <c r="E26" t="s">
        <v>106</v>
      </c>
      <c r="F26" s="46">
        <f t="shared" si="0"/>
        <v>0.81388888888888899</v>
      </c>
      <c r="G26" s="12">
        <f t="shared" si="17"/>
        <v>14</v>
      </c>
      <c r="H26" s="6">
        <f t="shared" si="2"/>
        <v>3</v>
      </c>
      <c r="I26" s="10">
        <f t="shared" si="3"/>
        <v>5</v>
      </c>
      <c r="J26" s="5">
        <f t="shared" si="4"/>
        <v>3</v>
      </c>
      <c r="K26" s="11">
        <f t="shared" si="5"/>
        <v>3</v>
      </c>
      <c r="L26" s="31">
        <f t="shared" si="6"/>
        <v>0</v>
      </c>
      <c r="M26" s="33">
        <f t="shared" si="7"/>
        <v>7.6388888888888618E-3</v>
      </c>
      <c r="N26" s="6">
        <v>1</v>
      </c>
      <c r="O26" s="6">
        <v>0</v>
      </c>
      <c r="P26" s="6">
        <v>1</v>
      </c>
      <c r="Q26" s="6">
        <v>1</v>
      </c>
      <c r="R26" s="35">
        <v>0.53402777777777777</v>
      </c>
      <c r="S26" s="35">
        <v>0.53680555555555554</v>
      </c>
      <c r="T26" s="33">
        <f>R26-R39</f>
        <v>0.13125000000000003</v>
      </c>
      <c r="U26" s="33">
        <f t="shared" si="8"/>
        <v>2.7777777777777679E-3</v>
      </c>
      <c r="V26" s="10">
        <v>1</v>
      </c>
      <c r="W26" s="10">
        <v>1</v>
      </c>
      <c r="X26" s="10">
        <v>1</v>
      </c>
      <c r="Y26" s="10">
        <v>1</v>
      </c>
      <c r="Z26" s="10">
        <v>0</v>
      </c>
      <c r="AA26" s="10">
        <v>0</v>
      </c>
      <c r="AB26" s="10">
        <v>1</v>
      </c>
      <c r="AC26" s="35">
        <v>0.66597222222222219</v>
      </c>
      <c r="AD26" s="35">
        <v>0.67013888888888884</v>
      </c>
      <c r="AE26" s="33">
        <f t="shared" si="9"/>
        <v>0.12916666666666665</v>
      </c>
      <c r="AF26" s="33">
        <f t="shared" si="10"/>
        <v>4.1666666666666519E-3</v>
      </c>
      <c r="AG26" s="5">
        <v>0</v>
      </c>
      <c r="AH26" s="5">
        <v>0</v>
      </c>
      <c r="AI26" s="5">
        <v>0</v>
      </c>
      <c r="AJ26" s="5">
        <v>1</v>
      </c>
      <c r="AK26" s="5">
        <v>1</v>
      </c>
      <c r="AL26" s="5">
        <v>1</v>
      </c>
      <c r="AM26" s="37">
        <v>0.71597222222222223</v>
      </c>
      <c r="AN26" s="37">
        <v>0.71666666666666667</v>
      </c>
      <c r="AO26" s="33">
        <f t="shared" si="18"/>
        <v>4.5833333333333393E-2</v>
      </c>
      <c r="AP26" s="33">
        <f t="shared" si="19"/>
        <v>6.9444444444444198E-4</v>
      </c>
      <c r="AQ26" s="11">
        <v>1</v>
      </c>
      <c r="AR26" s="11">
        <v>1</v>
      </c>
      <c r="AS26" s="11">
        <v>0</v>
      </c>
      <c r="AT26" s="11">
        <v>1</v>
      </c>
      <c r="AU26" s="35">
        <v>0.81388888888888899</v>
      </c>
      <c r="AV26" s="35" t="s">
        <v>115</v>
      </c>
      <c r="AW26" s="33">
        <f t="shared" si="20"/>
        <v>9.7222222222222321E-2</v>
      </c>
      <c r="AX26" s="33"/>
      <c r="AY26" s="31">
        <v>0</v>
      </c>
      <c r="AZ26" s="31">
        <v>0</v>
      </c>
      <c r="BA26" s="31">
        <v>0</v>
      </c>
      <c r="BB26" s="31">
        <v>0</v>
      </c>
      <c r="BC26" s="33"/>
      <c r="BD26" s="35">
        <v>0.81388888888888899</v>
      </c>
      <c r="BE26" s="53"/>
    </row>
    <row r="27" spans="1:57" x14ac:dyDescent="0.3">
      <c r="A27" s="14">
        <v>7</v>
      </c>
      <c r="B27">
        <v>18</v>
      </c>
      <c r="C27">
        <v>20</v>
      </c>
      <c r="D27" t="s">
        <v>86</v>
      </c>
      <c r="E27" t="s">
        <v>106</v>
      </c>
      <c r="F27" s="46">
        <f t="shared" si="0"/>
        <v>0.80694444444444446</v>
      </c>
      <c r="G27" s="12">
        <f t="shared" si="17"/>
        <v>13</v>
      </c>
      <c r="H27" s="6">
        <f t="shared" si="2"/>
        <v>1</v>
      </c>
      <c r="I27" s="10">
        <f t="shared" si="3"/>
        <v>4</v>
      </c>
      <c r="J27" s="5">
        <f t="shared" si="4"/>
        <v>2</v>
      </c>
      <c r="K27" s="11">
        <f t="shared" si="5"/>
        <v>4</v>
      </c>
      <c r="L27" s="31">
        <f t="shared" si="6"/>
        <v>2</v>
      </c>
      <c r="M27" s="33">
        <f t="shared" si="7"/>
        <v>1.1111111111111183E-2</v>
      </c>
      <c r="N27" s="6">
        <v>1</v>
      </c>
      <c r="O27" s="6">
        <v>0</v>
      </c>
      <c r="P27" s="6">
        <v>0</v>
      </c>
      <c r="Q27" s="6">
        <v>0</v>
      </c>
      <c r="R27" s="35">
        <v>0.52777777777777779</v>
      </c>
      <c r="S27" s="35">
        <v>0.53333333333333333</v>
      </c>
      <c r="T27" s="33">
        <f>R27-R39</f>
        <v>0.12500000000000006</v>
      </c>
      <c r="U27" s="33">
        <f t="shared" si="8"/>
        <v>5.5555555555555358E-3</v>
      </c>
      <c r="V27" s="10">
        <v>1</v>
      </c>
      <c r="W27" s="10">
        <v>1</v>
      </c>
      <c r="X27" s="10">
        <v>0</v>
      </c>
      <c r="Y27" s="10">
        <v>1</v>
      </c>
      <c r="Z27" s="10">
        <v>0</v>
      </c>
      <c r="AA27" s="10">
        <v>0</v>
      </c>
      <c r="AB27" s="10">
        <v>1</v>
      </c>
      <c r="AC27" s="35">
        <v>0.65416666666666667</v>
      </c>
      <c r="AD27" s="35">
        <v>0.65555555555555556</v>
      </c>
      <c r="AE27" s="33">
        <f t="shared" si="9"/>
        <v>0.12083333333333335</v>
      </c>
      <c r="AF27" s="33">
        <f t="shared" si="10"/>
        <v>1.388888888888884E-3</v>
      </c>
      <c r="AG27" s="5">
        <v>0</v>
      </c>
      <c r="AH27" s="5">
        <v>0</v>
      </c>
      <c r="AI27" s="5">
        <v>0</v>
      </c>
      <c r="AJ27" s="5">
        <v>0</v>
      </c>
      <c r="AK27" s="5">
        <v>1</v>
      </c>
      <c r="AL27" s="5">
        <v>1</v>
      </c>
      <c r="AM27" s="35">
        <v>0.68958333333333333</v>
      </c>
      <c r="AN27" s="35">
        <v>0.68958333333333333</v>
      </c>
      <c r="AO27" s="33">
        <f t="shared" si="18"/>
        <v>3.4027777777777768E-2</v>
      </c>
      <c r="AP27" s="33">
        <f t="shared" si="19"/>
        <v>0</v>
      </c>
      <c r="AQ27" s="11">
        <v>1</v>
      </c>
      <c r="AR27" s="11">
        <v>1</v>
      </c>
      <c r="AS27" s="11">
        <v>1</v>
      </c>
      <c r="AT27" s="11">
        <v>1</v>
      </c>
      <c r="AU27" s="35">
        <v>0.77708333333333324</v>
      </c>
      <c r="AV27" s="35">
        <v>0.78125</v>
      </c>
      <c r="AW27" s="33">
        <f t="shared" si="20"/>
        <v>8.7499999999999911E-2</v>
      </c>
      <c r="AX27" s="33">
        <f>AV27-AU27</f>
        <v>4.1666666666667629E-3</v>
      </c>
      <c r="AY27" s="31">
        <v>0</v>
      </c>
      <c r="AZ27" s="31">
        <v>0</v>
      </c>
      <c r="BA27" s="31">
        <v>1</v>
      </c>
      <c r="BB27" s="31">
        <v>1</v>
      </c>
      <c r="BC27" s="33">
        <f>BD27-AV27</f>
        <v>2.5694444444444464E-2</v>
      </c>
      <c r="BD27" s="35">
        <v>0.80694444444444446</v>
      </c>
      <c r="BE27" s="53"/>
    </row>
    <row r="28" spans="1:57" x14ac:dyDescent="0.3">
      <c r="A28" s="14">
        <v>8</v>
      </c>
      <c r="B28">
        <v>22</v>
      </c>
      <c r="C28">
        <v>17</v>
      </c>
      <c r="D28" t="s">
        <v>83</v>
      </c>
      <c r="E28" t="s">
        <v>106</v>
      </c>
      <c r="F28" s="46">
        <f t="shared" si="0"/>
        <v>0.79652777777777783</v>
      </c>
      <c r="G28" s="12">
        <f t="shared" si="17"/>
        <v>12</v>
      </c>
      <c r="H28" s="6">
        <f t="shared" si="2"/>
        <v>3</v>
      </c>
      <c r="I28" s="10">
        <f t="shared" si="3"/>
        <v>4</v>
      </c>
      <c r="J28" s="5">
        <f t="shared" si="4"/>
        <v>0</v>
      </c>
      <c r="K28" s="11">
        <f t="shared" si="5"/>
        <v>3</v>
      </c>
      <c r="L28" s="31">
        <f t="shared" si="6"/>
        <v>2</v>
      </c>
      <c r="M28" s="33">
        <f t="shared" si="7"/>
        <v>2.7777777777777679E-3</v>
      </c>
      <c r="N28" s="6">
        <v>1</v>
      </c>
      <c r="O28" s="6">
        <v>0</v>
      </c>
      <c r="P28" s="6">
        <v>1</v>
      </c>
      <c r="Q28" s="6">
        <v>1</v>
      </c>
      <c r="R28" s="35">
        <v>0.57361111111111118</v>
      </c>
      <c r="S28" s="35">
        <v>0.5756944444444444</v>
      </c>
      <c r="T28" s="33">
        <f>R28-R39</f>
        <v>0.17083333333333345</v>
      </c>
      <c r="U28" s="33">
        <f t="shared" si="8"/>
        <v>2.0833333333332149E-3</v>
      </c>
      <c r="V28" s="10">
        <v>1</v>
      </c>
      <c r="W28" s="10">
        <v>1</v>
      </c>
      <c r="X28" s="10">
        <v>0</v>
      </c>
      <c r="Y28" s="10">
        <v>1</v>
      </c>
      <c r="Z28" s="10">
        <v>0</v>
      </c>
      <c r="AA28" s="10">
        <v>0</v>
      </c>
      <c r="AB28" s="10">
        <v>1</v>
      </c>
      <c r="AC28" s="35">
        <v>0.70138888888888884</v>
      </c>
      <c r="AD28" s="35">
        <v>0.70208333333333339</v>
      </c>
      <c r="AE28" s="33">
        <f t="shared" si="9"/>
        <v>0.12569444444444444</v>
      </c>
      <c r="AF28" s="33">
        <f t="shared" si="10"/>
        <v>6.94444444444553E-4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35" t="s">
        <v>114</v>
      </c>
      <c r="AN28" s="35"/>
      <c r="AO28" s="33"/>
      <c r="AP28" s="33"/>
      <c r="AQ28" s="11">
        <v>1</v>
      </c>
      <c r="AR28" s="11">
        <v>1</v>
      </c>
      <c r="AS28" s="11">
        <v>0</v>
      </c>
      <c r="AT28" s="11">
        <v>1</v>
      </c>
      <c r="AU28" s="35">
        <v>0.79652777777777783</v>
      </c>
      <c r="AV28" s="35" t="s">
        <v>115</v>
      </c>
      <c r="AW28" s="33">
        <f>AU28-AD28</f>
        <v>9.4444444444444442E-2</v>
      </c>
      <c r="AX28" s="33"/>
      <c r="AY28" s="31">
        <v>0</v>
      </c>
      <c r="AZ28" s="31">
        <v>0</v>
      </c>
      <c r="BA28" s="31">
        <v>1</v>
      </c>
      <c r="BB28" s="31">
        <v>1</v>
      </c>
      <c r="BC28" s="33"/>
      <c r="BD28" s="35">
        <v>0.79652777777777783</v>
      </c>
      <c r="BE28" s="53"/>
    </row>
    <row r="29" spans="1:57" x14ac:dyDescent="0.3">
      <c r="A29">
        <v>9</v>
      </c>
      <c r="B29">
        <v>27</v>
      </c>
      <c r="C29">
        <v>29</v>
      </c>
      <c r="D29" t="s">
        <v>94</v>
      </c>
      <c r="E29" t="s">
        <v>106</v>
      </c>
      <c r="F29" s="46">
        <f t="shared" si="0"/>
        <v>0.80972222222222223</v>
      </c>
      <c r="G29" s="12">
        <f t="shared" si="17"/>
        <v>10</v>
      </c>
      <c r="H29" s="6">
        <f t="shared" si="2"/>
        <v>3</v>
      </c>
      <c r="I29" s="10">
        <f t="shared" si="3"/>
        <v>4</v>
      </c>
      <c r="J29" s="5">
        <f t="shared" si="4"/>
        <v>0</v>
      </c>
      <c r="K29" s="11">
        <f t="shared" si="5"/>
        <v>3</v>
      </c>
      <c r="L29" s="31">
        <f t="shared" si="6"/>
        <v>0</v>
      </c>
      <c r="M29" s="33">
        <f t="shared" si="7"/>
        <v>1.3888888888888951E-2</v>
      </c>
      <c r="N29" s="6">
        <v>1</v>
      </c>
      <c r="O29" s="6">
        <v>0</v>
      </c>
      <c r="P29" s="6">
        <v>1</v>
      </c>
      <c r="Q29" s="6">
        <v>1</v>
      </c>
      <c r="R29" s="35">
        <v>0.57222222222222219</v>
      </c>
      <c r="S29" s="35">
        <v>0.57916666666666672</v>
      </c>
      <c r="T29" s="33">
        <f>R29-R39</f>
        <v>0.16944444444444445</v>
      </c>
      <c r="U29" s="33">
        <f t="shared" si="8"/>
        <v>6.9444444444445308E-3</v>
      </c>
      <c r="V29" s="10">
        <v>1</v>
      </c>
      <c r="W29" s="10">
        <v>1</v>
      </c>
      <c r="X29" s="10">
        <v>1</v>
      </c>
      <c r="Y29" s="10">
        <v>0</v>
      </c>
      <c r="Z29" s="10">
        <v>0</v>
      </c>
      <c r="AA29" s="10">
        <v>0</v>
      </c>
      <c r="AB29" s="10">
        <v>1</v>
      </c>
      <c r="AC29" s="35">
        <v>0.69236111111111109</v>
      </c>
      <c r="AD29" s="35">
        <v>0.69444444444444453</v>
      </c>
      <c r="AE29" s="33">
        <f t="shared" si="9"/>
        <v>0.11319444444444438</v>
      </c>
      <c r="AF29" s="33">
        <f t="shared" si="10"/>
        <v>2.083333333333437E-3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35">
        <v>0.72013888888888899</v>
      </c>
      <c r="AN29" s="35">
        <v>0.72499999999999998</v>
      </c>
      <c r="AO29" s="33">
        <f>AM29-AD29</f>
        <v>2.5694444444444464E-2</v>
      </c>
      <c r="AP29" s="33">
        <f>AN29-AM29</f>
        <v>4.8611111111109828E-3</v>
      </c>
      <c r="AQ29" s="11">
        <v>1</v>
      </c>
      <c r="AR29" s="11">
        <v>1</v>
      </c>
      <c r="AS29" s="11">
        <v>0</v>
      </c>
      <c r="AT29" s="11">
        <v>1</v>
      </c>
      <c r="AU29" s="35">
        <v>0.80972222222222223</v>
      </c>
      <c r="AV29" s="35" t="s">
        <v>115</v>
      </c>
      <c r="AW29" s="33">
        <f>AU29-AD29</f>
        <v>0.1152777777777777</v>
      </c>
      <c r="AX29" s="33"/>
      <c r="AY29" s="31">
        <v>0</v>
      </c>
      <c r="AZ29" s="31">
        <v>0</v>
      </c>
      <c r="BA29" s="31">
        <v>0</v>
      </c>
      <c r="BB29" s="31">
        <v>0</v>
      </c>
      <c r="BC29" s="33"/>
      <c r="BD29" s="35">
        <v>0.80972222222222223</v>
      </c>
      <c r="BE29" s="53"/>
    </row>
    <row r="30" spans="1:57" x14ac:dyDescent="0.3">
      <c r="A30">
        <v>10</v>
      </c>
      <c r="B30">
        <v>28</v>
      </c>
      <c r="C30">
        <v>28</v>
      </c>
      <c r="D30" t="s">
        <v>93</v>
      </c>
      <c r="E30" t="s">
        <v>106</v>
      </c>
      <c r="F30" s="48">
        <f t="shared" si="0"/>
        <v>0.82361111111111107</v>
      </c>
      <c r="G30" s="59">
        <f>SUM(H30:L30)-BE30</f>
        <v>10</v>
      </c>
      <c r="H30" s="6">
        <f t="shared" si="2"/>
        <v>4</v>
      </c>
      <c r="I30" s="10">
        <f t="shared" si="3"/>
        <v>4</v>
      </c>
      <c r="J30" s="5">
        <f t="shared" si="4"/>
        <v>0</v>
      </c>
      <c r="K30" s="11">
        <f t="shared" si="5"/>
        <v>3</v>
      </c>
      <c r="L30" s="31">
        <f t="shared" si="6"/>
        <v>0</v>
      </c>
      <c r="M30" s="33">
        <f t="shared" si="7"/>
        <v>9.0277777777778567E-3</v>
      </c>
      <c r="N30" s="6">
        <v>1</v>
      </c>
      <c r="O30" s="6">
        <v>1</v>
      </c>
      <c r="P30" s="6">
        <v>1</v>
      </c>
      <c r="Q30" s="6">
        <v>1</v>
      </c>
      <c r="R30" s="35">
        <v>0.54097222222222219</v>
      </c>
      <c r="S30" s="35">
        <v>0.5444444444444444</v>
      </c>
      <c r="T30" s="33">
        <f>R30-R39</f>
        <v>0.13819444444444445</v>
      </c>
      <c r="U30" s="33">
        <f t="shared" si="8"/>
        <v>3.4722222222222099E-3</v>
      </c>
      <c r="V30" s="10">
        <v>1</v>
      </c>
      <c r="W30" s="10">
        <v>1</v>
      </c>
      <c r="X30" s="10">
        <v>1</v>
      </c>
      <c r="Y30" s="10">
        <v>0</v>
      </c>
      <c r="Z30" s="10">
        <v>0</v>
      </c>
      <c r="AA30" s="10">
        <v>0</v>
      </c>
      <c r="AB30" s="10">
        <v>1</v>
      </c>
      <c r="AC30" s="35">
        <v>0.70694444444444438</v>
      </c>
      <c r="AD30" s="35">
        <v>0.71250000000000002</v>
      </c>
      <c r="AE30" s="33">
        <f t="shared" si="9"/>
        <v>0.16249999999999998</v>
      </c>
      <c r="AF30" s="33">
        <f t="shared" si="10"/>
        <v>5.5555555555556468E-3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13" t="s">
        <v>114</v>
      </c>
      <c r="AO30" s="33"/>
      <c r="AP30" s="33"/>
      <c r="AQ30" s="11">
        <v>1</v>
      </c>
      <c r="AR30" s="11">
        <v>1</v>
      </c>
      <c r="AS30" s="11">
        <v>0</v>
      </c>
      <c r="AT30" s="11">
        <v>1</v>
      </c>
      <c r="AU30" s="35">
        <v>0.82361111111111107</v>
      </c>
      <c r="AV30" s="35" t="s">
        <v>115</v>
      </c>
      <c r="AW30" s="33">
        <f>AU30-AD30</f>
        <v>0.11111111111111105</v>
      </c>
      <c r="AX30" s="33"/>
      <c r="AY30" s="31">
        <v>0</v>
      </c>
      <c r="AZ30" s="31">
        <v>0</v>
      </c>
      <c r="BA30" s="31">
        <v>0</v>
      </c>
      <c r="BB30" s="31">
        <v>0</v>
      </c>
      <c r="BC30" s="33"/>
      <c r="BD30" s="48">
        <v>0.82361111111111107</v>
      </c>
      <c r="BE30" s="54">
        <v>1</v>
      </c>
    </row>
    <row r="31" spans="1:57" x14ac:dyDescent="0.3">
      <c r="A31">
        <v>11</v>
      </c>
      <c r="B31" s="17">
        <v>29</v>
      </c>
      <c r="C31">
        <v>32</v>
      </c>
      <c r="D31" t="s">
        <v>95</v>
      </c>
      <c r="E31" t="s">
        <v>106</v>
      </c>
      <c r="F31" s="46">
        <f t="shared" si="0"/>
        <v>0.78888888888888886</v>
      </c>
      <c r="G31" s="12">
        <f>SUM(H31:L31)</f>
        <v>9</v>
      </c>
      <c r="H31" s="6">
        <f t="shared" si="2"/>
        <v>3</v>
      </c>
      <c r="I31" s="10">
        <f t="shared" si="3"/>
        <v>3</v>
      </c>
      <c r="J31" s="5">
        <f t="shared" si="4"/>
        <v>0</v>
      </c>
      <c r="K31" s="11">
        <f t="shared" si="5"/>
        <v>3</v>
      </c>
      <c r="L31" s="31">
        <f t="shared" si="6"/>
        <v>0</v>
      </c>
      <c r="M31" s="33">
        <f t="shared" si="7"/>
        <v>9.0277777777776347E-3</v>
      </c>
      <c r="N31" s="6">
        <v>1</v>
      </c>
      <c r="O31" s="6">
        <v>1</v>
      </c>
      <c r="P31" s="6">
        <v>1</v>
      </c>
      <c r="Q31" s="6">
        <v>0</v>
      </c>
      <c r="R31" s="35">
        <v>0.55694444444444446</v>
      </c>
      <c r="S31" s="35">
        <v>0.56180555555555556</v>
      </c>
      <c r="T31" s="33">
        <f>R31-R39</f>
        <v>0.15416666666666673</v>
      </c>
      <c r="U31" s="33">
        <f t="shared" si="8"/>
        <v>4.8611111111110938E-3</v>
      </c>
      <c r="V31" s="10">
        <v>1</v>
      </c>
      <c r="W31" s="10">
        <v>1</v>
      </c>
      <c r="X31" s="10">
        <v>0</v>
      </c>
      <c r="Y31" s="10">
        <v>0</v>
      </c>
      <c r="Z31" s="10">
        <v>0</v>
      </c>
      <c r="AA31" s="10">
        <v>0</v>
      </c>
      <c r="AB31" s="10">
        <v>1</v>
      </c>
      <c r="AC31" s="35">
        <v>0.69930555555555562</v>
      </c>
      <c r="AD31" s="35">
        <v>0.70347222222222217</v>
      </c>
      <c r="AE31" s="33">
        <f t="shared" si="9"/>
        <v>0.13750000000000007</v>
      </c>
      <c r="AF31" s="33">
        <f t="shared" si="10"/>
        <v>4.1666666666665408E-3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35" t="s">
        <v>114</v>
      </c>
      <c r="AN31" s="35"/>
      <c r="AO31" s="33"/>
      <c r="AP31" s="33"/>
      <c r="AQ31" s="11">
        <v>1</v>
      </c>
      <c r="AR31" s="11">
        <v>1</v>
      </c>
      <c r="AS31" s="11">
        <v>0</v>
      </c>
      <c r="AT31" s="11">
        <v>1</v>
      </c>
      <c r="AU31" s="35">
        <v>0.78888888888888886</v>
      </c>
      <c r="AV31" s="35" t="s">
        <v>115</v>
      </c>
      <c r="AW31" s="33">
        <f>AU31-AD31</f>
        <v>8.5416666666666696E-2</v>
      </c>
      <c r="AX31" s="33"/>
      <c r="AY31" s="31"/>
      <c r="AZ31" s="31"/>
      <c r="BA31" s="31"/>
      <c r="BB31" s="31"/>
      <c r="BC31" s="33"/>
      <c r="BD31" s="35">
        <v>0.78888888888888886</v>
      </c>
      <c r="BE31" s="53"/>
    </row>
    <row r="32" spans="1:57" x14ac:dyDescent="0.3">
      <c r="A32" s="14">
        <v>12</v>
      </c>
      <c r="B32">
        <v>30</v>
      </c>
      <c r="C32">
        <v>22</v>
      </c>
      <c r="D32" t="s">
        <v>88</v>
      </c>
      <c r="E32" t="s">
        <v>106</v>
      </c>
      <c r="F32" s="48">
        <f t="shared" si="0"/>
        <v>0.85069444444444453</v>
      </c>
      <c r="G32" s="60">
        <f>SUM(H32:L32)-BE32</f>
        <v>7</v>
      </c>
      <c r="H32" s="6">
        <f t="shared" si="2"/>
        <v>3</v>
      </c>
      <c r="I32" s="10">
        <f t="shared" si="3"/>
        <v>5</v>
      </c>
      <c r="J32" s="5">
        <f t="shared" si="4"/>
        <v>4</v>
      </c>
      <c r="K32" s="11">
        <f t="shared" si="5"/>
        <v>2</v>
      </c>
      <c r="L32" s="31">
        <f t="shared" si="6"/>
        <v>0</v>
      </c>
      <c r="M32" s="33">
        <f t="shared" si="7"/>
        <v>1.041666666666663E-2</v>
      </c>
      <c r="N32" s="6">
        <v>1</v>
      </c>
      <c r="O32" s="6">
        <v>0</v>
      </c>
      <c r="P32" s="6">
        <v>1</v>
      </c>
      <c r="Q32" s="6">
        <v>1</v>
      </c>
      <c r="R32" s="35">
        <v>0.53611111111111109</v>
      </c>
      <c r="S32" s="35">
        <v>0.54305555555555551</v>
      </c>
      <c r="T32" s="33">
        <f>R32-R39</f>
        <v>0.13333333333333336</v>
      </c>
      <c r="U32" s="33">
        <f t="shared" si="8"/>
        <v>6.9444444444444198E-3</v>
      </c>
      <c r="V32" s="10">
        <v>1</v>
      </c>
      <c r="W32" s="10">
        <v>1</v>
      </c>
      <c r="X32" s="10">
        <v>1</v>
      </c>
      <c r="Y32" s="10">
        <v>1</v>
      </c>
      <c r="Z32" s="10">
        <v>0</v>
      </c>
      <c r="AA32" s="10">
        <v>0</v>
      </c>
      <c r="AB32" s="10">
        <v>1</v>
      </c>
      <c r="AC32" s="35">
        <v>0.69236111111111109</v>
      </c>
      <c r="AD32" s="35">
        <v>0.6958333333333333</v>
      </c>
      <c r="AE32" s="33">
        <f t="shared" si="9"/>
        <v>0.14930555555555558</v>
      </c>
      <c r="AF32" s="33">
        <f t="shared" si="10"/>
        <v>3.4722222222222099E-3</v>
      </c>
      <c r="AG32" s="5">
        <v>0</v>
      </c>
      <c r="AH32" s="5">
        <v>0</v>
      </c>
      <c r="AI32" s="5">
        <v>1</v>
      </c>
      <c r="AJ32" s="5">
        <v>1</v>
      </c>
      <c r="AK32" s="5">
        <v>1</v>
      </c>
      <c r="AL32" s="5">
        <v>1</v>
      </c>
      <c r="AM32" s="35">
        <v>0.76527777777777783</v>
      </c>
      <c r="AN32" s="35">
        <v>0.76527777777777783</v>
      </c>
      <c r="AO32" s="33">
        <f>AM32-AD32</f>
        <v>6.9444444444444531E-2</v>
      </c>
      <c r="AP32" s="33">
        <f>AN32-AM32</f>
        <v>0</v>
      </c>
      <c r="AQ32" s="11">
        <v>1</v>
      </c>
      <c r="AR32" s="11">
        <v>1</v>
      </c>
      <c r="AS32" s="11">
        <v>0</v>
      </c>
      <c r="AT32" s="49">
        <v>0</v>
      </c>
      <c r="AU32" s="35">
        <v>0.85069444444444453</v>
      </c>
      <c r="AV32" s="35" t="s">
        <v>115</v>
      </c>
      <c r="AW32" s="33">
        <f>AU32-AN32</f>
        <v>8.5416666666666696E-2</v>
      </c>
      <c r="AX32" s="33"/>
      <c r="AY32" s="31">
        <v>0</v>
      </c>
      <c r="AZ32" s="31">
        <v>0</v>
      </c>
      <c r="BA32" s="31">
        <v>0</v>
      </c>
      <c r="BB32" s="31">
        <v>0</v>
      </c>
      <c r="BC32" s="33"/>
      <c r="BD32" s="48">
        <v>0.85069444444444453</v>
      </c>
      <c r="BE32" s="54">
        <v>7</v>
      </c>
    </row>
    <row r="33" spans="1:57" x14ac:dyDescent="0.3">
      <c r="A33" s="14">
        <v>13</v>
      </c>
      <c r="B33">
        <v>32</v>
      </c>
      <c r="C33">
        <v>16</v>
      </c>
      <c r="D33" t="s">
        <v>82</v>
      </c>
      <c r="E33" t="s">
        <v>106</v>
      </c>
      <c r="F33" s="46">
        <f t="shared" si="0"/>
        <v>0.75694444444444453</v>
      </c>
      <c r="G33" s="12">
        <f>SUM(H33:L33)</f>
        <v>4</v>
      </c>
      <c r="H33" s="6">
        <f t="shared" si="2"/>
        <v>1</v>
      </c>
      <c r="I33" s="10">
        <f t="shared" si="3"/>
        <v>3</v>
      </c>
      <c r="J33" s="5">
        <f t="shared" si="4"/>
        <v>0</v>
      </c>
      <c r="K33" s="11">
        <f t="shared" si="5"/>
        <v>0</v>
      </c>
      <c r="L33" s="31">
        <f t="shared" si="6"/>
        <v>0</v>
      </c>
      <c r="M33" s="33">
        <f t="shared" si="7"/>
        <v>9.7222222222221877E-3</v>
      </c>
      <c r="N33" s="6">
        <v>1</v>
      </c>
      <c r="O33" s="6">
        <v>0</v>
      </c>
      <c r="P33" s="6">
        <v>0</v>
      </c>
      <c r="Q33" s="6">
        <v>0</v>
      </c>
      <c r="R33" s="35">
        <v>0.5180555555555556</v>
      </c>
      <c r="S33" s="35">
        <v>0.52430555555555558</v>
      </c>
      <c r="T33" s="33">
        <f>R33-R39</f>
        <v>0.11527777777777787</v>
      </c>
      <c r="U33" s="33">
        <f t="shared" si="8"/>
        <v>6.2499999999999778E-3</v>
      </c>
      <c r="V33" s="10">
        <v>1</v>
      </c>
      <c r="W33" s="10">
        <v>1</v>
      </c>
      <c r="X33" s="10">
        <v>0</v>
      </c>
      <c r="Y33" s="10">
        <v>0</v>
      </c>
      <c r="Z33" s="10">
        <v>0</v>
      </c>
      <c r="AA33" s="10">
        <v>0</v>
      </c>
      <c r="AB33" s="10">
        <v>1</v>
      </c>
      <c r="AC33" s="35">
        <v>0.66388888888888886</v>
      </c>
      <c r="AD33" s="35">
        <v>0.66736111111111107</v>
      </c>
      <c r="AE33" s="33">
        <f t="shared" si="9"/>
        <v>0.13958333333333328</v>
      </c>
      <c r="AF33" s="33">
        <f t="shared" si="10"/>
        <v>3.4722222222222099E-3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35" t="s">
        <v>114</v>
      </c>
      <c r="AN33" s="35"/>
      <c r="AO33" s="33"/>
      <c r="AP33" s="33"/>
      <c r="AQ33" s="49">
        <v>0</v>
      </c>
      <c r="AR33" s="49">
        <v>0</v>
      </c>
      <c r="AS33" s="11">
        <v>0</v>
      </c>
      <c r="AT33" s="49">
        <v>0</v>
      </c>
      <c r="AU33" s="35">
        <v>0.75694444444444453</v>
      </c>
      <c r="AV33" s="35" t="s">
        <v>115</v>
      </c>
      <c r="AW33" s="33">
        <f>AU33-AD33</f>
        <v>8.9583333333333459E-2</v>
      </c>
      <c r="AX33" s="33"/>
      <c r="AY33" s="31">
        <v>0</v>
      </c>
      <c r="AZ33" s="31">
        <v>0</v>
      </c>
      <c r="BA33" s="31">
        <v>0</v>
      </c>
      <c r="BB33" s="31">
        <v>0</v>
      </c>
      <c r="BC33" s="33"/>
      <c r="BD33" s="35">
        <v>0.75694444444444453</v>
      </c>
      <c r="BE33" s="53"/>
    </row>
    <row r="34" spans="1:57" x14ac:dyDescent="0.3">
      <c r="A34" s="14">
        <v>14</v>
      </c>
      <c r="B34">
        <v>31</v>
      </c>
      <c r="C34">
        <v>19</v>
      </c>
      <c r="D34" t="s">
        <v>85</v>
      </c>
      <c r="E34" t="s">
        <v>106</v>
      </c>
      <c r="F34" s="48">
        <f t="shared" si="0"/>
        <v>0.85972222222222217</v>
      </c>
      <c r="G34" s="60">
        <f>SUM(H34:L34)-BE34</f>
        <v>4</v>
      </c>
      <c r="H34" s="6">
        <f t="shared" si="2"/>
        <v>3</v>
      </c>
      <c r="I34" s="10">
        <f t="shared" si="3"/>
        <v>5</v>
      </c>
      <c r="J34" s="5">
        <f t="shared" si="4"/>
        <v>3</v>
      </c>
      <c r="K34" s="11">
        <f t="shared" si="5"/>
        <v>3</v>
      </c>
      <c r="L34" s="31">
        <f t="shared" si="6"/>
        <v>0</v>
      </c>
      <c r="M34" s="33">
        <f t="shared" si="7"/>
        <v>1.1111111111110961E-2</v>
      </c>
      <c r="N34" s="6">
        <v>1</v>
      </c>
      <c r="O34" s="6">
        <v>0</v>
      </c>
      <c r="P34" s="6">
        <v>1</v>
      </c>
      <c r="Q34" s="6">
        <v>1</v>
      </c>
      <c r="R34" s="35">
        <v>0.53194444444444444</v>
      </c>
      <c r="S34" s="35">
        <v>0.53611111111111109</v>
      </c>
      <c r="T34" s="33">
        <f>R34-R39</f>
        <v>0.12916666666666671</v>
      </c>
      <c r="U34" s="33">
        <f t="shared" si="8"/>
        <v>4.1666666666666519E-3</v>
      </c>
      <c r="V34" s="10">
        <v>1</v>
      </c>
      <c r="W34" s="10">
        <v>1</v>
      </c>
      <c r="X34" s="10">
        <v>1</v>
      </c>
      <c r="Y34" s="10">
        <v>1</v>
      </c>
      <c r="Z34" s="10">
        <v>0</v>
      </c>
      <c r="AA34" s="10">
        <v>0</v>
      </c>
      <c r="AB34" s="10">
        <v>1</v>
      </c>
      <c r="AC34" s="35">
        <v>0.6743055555555556</v>
      </c>
      <c r="AD34" s="35">
        <v>0.68055555555555547</v>
      </c>
      <c r="AE34" s="33">
        <f t="shared" si="9"/>
        <v>0.13819444444444451</v>
      </c>
      <c r="AF34" s="33">
        <f t="shared" si="10"/>
        <v>6.2499999999998668E-3</v>
      </c>
      <c r="AG34" s="5">
        <v>0</v>
      </c>
      <c r="AH34" s="5">
        <v>0</v>
      </c>
      <c r="AI34" s="5">
        <v>0</v>
      </c>
      <c r="AJ34" s="5">
        <v>1</v>
      </c>
      <c r="AK34" s="5">
        <v>1</v>
      </c>
      <c r="AL34" s="5">
        <v>1</v>
      </c>
      <c r="AM34" s="35">
        <v>0.73888888888888893</v>
      </c>
      <c r="AN34" s="35">
        <v>0.73958333333333337</v>
      </c>
      <c r="AO34" s="33">
        <f>AM34-AD34</f>
        <v>5.8333333333333459E-2</v>
      </c>
      <c r="AP34" s="33">
        <f>AN34-AM34</f>
        <v>6.9444444444444198E-4</v>
      </c>
      <c r="AQ34" s="11">
        <v>1</v>
      </c>
      <c r="AR34" s="11">
        <v>1</v>
      </c>
      <c r="AS34" s="11">
        <v>0</v>
      </c>
      <c r="AT34" s="11">
        <v>1</v>
      </c>
      <c r="AU34" s="35">
        <v>0.85972222222222217</v>
      </c>
      <c r="AV34" s="35" t="s">
        <v>115</v>
      </c>
      <c r="AW34" s="33">
        <f>AU34-AN34</f>
        <v>0.1201388888888888</v>
      </c>
      <c r="AX34" s="33"/>
      <c r="AY34" s="31">
        <v>0</v>
      </c>
      <c r="AZ34" s="31">
        <v>0</v>
      </c>
      <c r="BA34" s="31">
        <v>0</v>
      </c>
      <c r="BB34" s="31">
        <v>0</v>
      </c>
      <c r="BC34" s="33"/>
      <c r="BD34" s="48">
        <v>0.85972222222222217</v>
      </c>
      <c r="BE34" s="54">
        <v>10</v>
      </c>
    </row>
    <row r="35" spans="1:57" x14ac:dyDescent="0.3">
      <c r="A35">
        <v>15</v>
      </c>
      <c r="B35">
        <v>33</v>
      </c>
      <c r="C35">
        <v>25</v>
      </c>
      <c r="D35" t="s">
        <v>90</v>
      </c>
      <c r="E35" t="s">
        <v>106</v>
      </c>
      <c r="F35" s="47" t="str">
        <f t="shared" si="0"/>
        <v>7:29 PM*</v>
      </c>
      <c r="G35" s="12">
        <f>SUM(H35:L35)</f>
        <v>14</v>
      </c>
      <c r="H35" s="6">
        <f t="shared" si="2"/>
        <v>4</v>
      </c>
      <c r="I35" s="10">
        <f t="shared" si="3"/>
        <v>5</v>
      </c>
      <c r="J35" s="5">
        <f t="shared" si="4"/>
        <v>0</v>
      </c>
      <c r="K35" s="11">
        <f t="shared" si="5"/>
        <v>3</v>
      </c>
      <c r="L35" s="31">
        <f t="shared" si="6"/>
        <v>2</v>
      </c>
      <c r="M35" s="33">
        <f t="shared" si="7"/>
        <v>1.5972222222222276E-2</v>
      </c>
      <c r="N35" s="6">
        <v>1</v>
      </c>
      <c r="O35" s="6">
        <v>1</v>
      </c>
      <c r="P35" s="6">
        <v>1</v>
      </c>
      <c r="Q35" s="6">
        <v>1</v>
      </c>
      <c r="R35" s="35">
        <v>0.53749999999999998</v>
      </c>
      <c r="S35" s="35">
        <v>0.5395833333333333</v>
      </c>
      <c r="T35" s="33">
        <f>R35-R39</f>
        <v>0.13472222222222224</v>
      </c>
      <c r="U35" s="33">
        <f t="shared" si="8"/>
        <v>2.0833333333333259E-3</v>
      </c>
      <c r="V35" s="10">
        <v>1</v>
      </c>
      <c r="W35" s="10">
        <v>1</v>
      </c>
      <c r="X35" s="10">
        <v>1</v>
      </c>
      <c r="Y35" s="10">
        <v>1</v>
      </c>
      <c r="Z35" s="10">
        <v>0</v>
      </c>
      <c r="AA35" s="10">
        <v>0</v>
      </c>
      <c r="AB35" s="10">
        <v>1</v>
      </c>
      <c r="AC35" s="35">
        <v>0.71458333333333324</v>
      </c>
      <c r="AD35" s="35">
        <v>0.72361111111111109</v>
      </c>
      <c r="AE35" s="33">
        <f t="shared" si="9"/>
        <v>0.17499999999999993</v>
      </c>
      <c r="AF35" s="33">
        <f t="shared" si="10"/>
        <v>9.0277777777778567E-3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39" t="s">
        <v>140</v>
      </c>
      <c r="AN35" s="40"/>
      <c r="AO35" s="41"/>
      <c r="AP35" s="41"/>
      <c r="AQ35" s="10">
        <v>1</v>
      </c>
      <c r="AR35" s="10">
        <v>1</v>
      </c>
      <c r="AS35" s="10">
        <v>0</v>
      </c>
      <c r="AT35" s="10">
        <v>1</v>
      </c>
      <c r="AU35" s="42">
        <v>0.78819444444444453</v>
      </c>
      <c r="AV35" s="42">
        <v>0.79305555555555562</v>
      </c>
      <c r="AW35" s="41">
        <f>AU35-AD35</f>
        <v>6.4583333333333437E-2</v>
      </c>
      <c r="AX35" s="41">
        <f>AV35-AU35</f>
        <v>4.8611111111110938E-3</v>
      </c>
      <c r="AY35" s="10">
        <v>0</v>
      </c>
      <c r="AZ35" s="10">
        <v>0</v>
      </c>
      <c r="BA35" s="10">
        <v>1</v>
      </c>
      <c r="BB35" s="10">
        <v>1</v>
      </c>
      <c r="BC35" s="41"/>
      <c r="BD35" s="43" t="s">
        <v>116</v>
      </c>
      <c r="BE35" s="56"/>
    </row>
    <row r="36" spans="1:57" x14ac:dyDescent="0.3">
      <c r="A36">
        <f>COUNTA(D36:D46)</f>
        <v>1</v>
      </c>
      <c r="B36">
        <v>34</v>
      </c>
      <c r="C36">
        <v>15</v>
      </c>
      <c r="D36" t="s">
        <v>81</v>
      </c>
      <c r="E36" t="s">
        <v>106</v>
      </c>
      <c r="F36" s="47" t="str">
        <f t="shared" si="0"/>
        <v>DNF</v>
      </c>
      <c r="G36" s="12"/>
      <c r="H36" s="6">
        <f t="shared" si="2"/>
        <v>0</v>
      </c>
      <c r="I36" s="10">
        <f t="shared" si="3"/>
        <v>0</v>
      </c>
      <c r="J36" s="5">
        <f t="shared" si="4"/>
        <v>0</v>
      </c>
      <c r="K36" s="11">
        <f t="shared" si="5"/>
        <v>0</v>
      </c>
      <c r="L36" s="31">
        <f t="shared" si="6"/>
        <v>0</v>
      </c>
      <c r="M36" s="33">
        <f t="shared" si="7"/>
        <v>2.7777777777777679E-3</v>
      </c>
      <c r="N36" s="6" t="s">
        <v>141</v>
      </c>
      <c r="O36" s="6"/>
      <c r="P36" s="6"/>
      <c r="Q36" s="6"/>
      <c r="R36" s="35">
        <v>0.54236111111111118</v>
      </c>
      <c r="S36" s="35">
        <v>0.54513888888888895</v>
      </c>
      <c r="T36" s="33">
        <f>R36-R39</f>
        <v>0.13958333333333345</v>
      </c>
      <c r="U36" s="33">
        <f t="shared" si="8"/>
        <v>2.7777777777777679E-3</v>
      </c>
      <c r="V36" s="10"/>
      <c r="W36" s="10"/>
      <c r="X36" s="10"/>
      <c r="Y36" s="10"/>
      <c r="Z36" s="10"/>
      <c r="AA36" s="10"/>
      <c r="AB36" s="10"/>
      <c r="AC36" s="35"/>
      <c r="AD36" s="35"/>
      <c r="AE36" s="33"/>
      <c r="AF36" s="33"/>
      <c r="AG36" s="5"/>
      <c r="AH36" s="5"/>
      <c r="AI36" s="5"/>
      <c r="AJ36" s="5"/>
      <c r="AK36" s="5"/>
      <c r="AL36" s="5"/>
      <c r="AM36" s="35"/>
      <c r="AN36" s="35"/>
      <c r="AO36" s="33">
        <f>AM36-AD36</f>
        <v>0</v>
      </c>
      <c r="AP36" s="33">
        <f>AN36-AM36</f>
        <v>0</v>
      </c>
      <c r="AQ36" s="11"/>
      <c r="AR36" s="11"/>
      <c r="AS36" s="11"/>
      <c r="AT36" s="11"/>
      <c r="AU36" s="35"/>
      <c r="AV36" s="35"/>
      <c r="AW36" s="33"/>
      <c r="AX36" s="33">
        <f>AV36-AU36</f>
        <v>0</v>
      </c>
      <c r="AY36" s="31"/>
      <c r="AZ36" s="31"/>
      <c r="BA36" s="31"/>
      <c r="BB36" s="31"/>
      <c r="BC36" s="33"/>
      <c r="BD36" s="44" t="s">
        <v>113</v>
      </c>
      <c r="BE36" s="55"/>
    </row>
    <row r="37" spans="1:57" s="16" customFormat="1" x14ac:dyDescent="0.3">
      <c r="A37" s="15" t="s">
        <v>43</v>
      </c>
      <c r="B37" s="15"/>
      <c r="C37" s="15"/>
      <c r="D37" s="15"/>
      <c r="E37" s="15"/>
      <c r="F37" s="50">
        <f>AVERAGE(F3:F36)</f>
        <v>0.80592447916666665</v>
      </c>
      <c r="G37" s="51">
        <f>AVERAGE(G3:G36)</f>
        <v>15.272727272727273</v>
      </c>
      <c r="H37" s="51">
        <f t="shared" ref="H37:K37" si="21">AVERAGE(H3:H36)</f>
        <v>3.0882352941176472</v>
      </c>
      <c r="I37" s="51">
        <f t="shared" si="21"/>
        <v>5.117647058823529</v>
      </c>
      <c r="J37" s="51">
        <f t="shared" si="21"/>
        <v>2.7647058823529411</v>
      </c>
      <c r="K37" s="51">
        <f t="shared" si="21"/>
        <v>3.2647058823529411</v>
      </c>
      <c r="L37" s="51">
        <f>AVERAGE(L3:L36)</f>
        <v>1.1470588235294117</v>
      </c>
      <c r="M37" s="45">
        <f>AVERAGE(M3:M36)</f>
        <v>1.0253267973856202E-2</v>
      </c>
      <c r="R37" s="36">
        <f>AVERAGE(R3:R36)</f>
        <v>0.53796977124183032</v>
      </c>
      <c r="S37" s="36">
        <f>AVERAGE(S3:S36)</f>
        <v>0.54215686274509811</v>
      </c>
      <c r="T37" s="34">
        <f>AVERAGE(T3:T36)</f>
        <v>0.13519199346405231</v>
      </c>
      <c r="U37" s="34">
        <f>AVERAGE(U3:U36)</f>
        <v>4.187091503267972E-3</v>
      </c>
      <c r="AC37" s="36">
        <f>AVERAGE(AC3:AC36)</f>
        <v>0.67119107744107753</v>
      </c>
      <c r="AD37" s="36">
        <f>AVERAGE(AD3:AD36)</f>
        <v>0.67542087542087526</v>
      </c>
      <c r="AE37" s="34">
        <f>AVERAGE(AE3:AE36)</f>
        <v>0.12912457912457914</v>
      </c>
      <c r="AF37" s="34">
        <f>AVERAGE(AF3:AF36)</f>
        <v>4.2297979797979819E-3</v>
      </c>
      <c r="AM37" s="36">
        <f>AVERAGE(AM3:AM36)</f>
        <v>0.70800000000000007</v>
      </c>
      <c r="AN37" s="36">
        <f>AVERAGE(AN3:AN36)</f>
        <v>0.70894444444444449</v>
      </c>
      <c r="AO37" s="34">
        <f>AVERAGE(AO3:AO36)</f>
        <v>4.2200854700854724E-2</v>
      </c>
      <c r="AP37" s="34">
        <f>AVERAGE(AP3:AP36)</f>
        <v>9.0811965811963776E-4</v>
      </c>
      <c r="AU37" s="36">
        <f>AVERAGE(AU3:AU36)</f>
        <v>0.79219276094276081</v>
      </c>
      <c r="AV37" s="36">
        <f>AVERAGE(AV3:AV36)</f>
        <v>0.77973856209150327</v>
      </c>
      <c r="AW37" s="34">
        <f>AVERAGE(AW3:AW36)</f>
        <v>8.3733164983165007E-2</v>
      </c>
      <c r="AX37" s="34">
        <f>AVERAGE(AX3:AX36)</f>
        <v>2.3919753086419915E-3</v>
      </c>
      <c r="BC37" s="34">
        <f>AVERAGE(BC3:BC36)</f>
        <v>2.4826388888888898E-2</v>
      </c>
      <c r="BD37" s="36">
        <f>AVERAGE(BD3:BD36)</f>
        <v>0.80592447916666665</v>
      </c>
      <c r="BE37" s="57"/>
    </row>
    <row r="38" spans="1:57" s="14" customFormat="1" x14ac:dyDescent="0.3">
      <c r="D38" s="3"/>
      <c r="E38" s="3"/>
      <c r="F38" s="3"/>
      <c r="G38" s="3"/>
      <c r="H38" s="3"/>
      <c r="I38" s="3"/>
      <c r="J38" s="3"/>
      <c r="K38" s="3"/>
      <c r="L38" s="3"/>
      <c r="M38" s="3"/>
      <c r="BE38" s="58"/>
    </row>
    <row r="39" spans="1:57" s="14" customFormat="1" x14ac:dyDescent="0.3">
      <c r="D39" s="3"/>
      <c r="E39" s="3"/>
      <c r="F39" s="3"/>
      <c r="G39" s="3"/>
      <c r="H39" s="3"/>
      <c r="I39" s="3"/>
      <c r="J39" s="3"/>
      <c r="K39" s="3"/>
      <c r="L39" s="3"/>
      <c r="M39" s="3"/>
      <c r="R39" s="32">
        <v>0.40277777777777773</v>
      </c>
    </row>
    <row r="40" spans="1:57" s="14" customFormat="1" x14ac:dyDescent="0.3">
      <c r="F40" s="3"/>
      <c r="G40" s="3"/>
      <c r="H40" s="3"/>
      <c r="I40" s="3"/>
      <c r="J40" s="3"/>
      <c r="K40" s="3"/>
      <c r="L40" s="3"/>
      <c r="M40" s="3"/>
    </row>
    <row r="41" spans="1:57" s="14" customFormat="1" x14ac:dyDescent="0.3">
      <c r="F41" s="3"/>
      <c r="G41" s="3"/>
      <c r="H41" s="3"/>
      <c r="I41" s="3"/>
      <c r="J41" s="3"/>
      <c r="K41" s="3"/>
      <c r="L41" s="3"/>
      <c r="M41" s="3"/>
    </row>
    <row r="42" spans="1:57" s="14" customFormat="1" x14ac:dyDescent="0.3">
      <c r="F42" s="3"/>
      <c r="G42" s="3"/>
      <c r="H42" s="3"/>
      <c r="I42" s="3"/>
      <c r="J42" s="3"/>
      <c r="K42" s="3"/>
      <c r="L42" s="3"/>
      <c r="M42" s="3"/>
    </row>
    <row r="43" spans="1:57" s="14" customFormat="1" x14ac:dyDescent="0.3">
      <c r="F43" s="3"/>
      <c r="G43" s="3"/>
      <c r="H43" s="3"/>
      <c r="I43" s="3"/>
      <c r="J43" s="3"/>
      <c r="K43" s="3"/>
      <c r="L43" s="3"/>
      <c r="M43" s="3"/>
    </row>
    <row r="44" spans="1:57" s="14" customFormat="1" x14ac:dyDescent="0.3">
      <c r="F44" s="3"/>
      <c r="G44" s="3"/>
      <c r="H44" s="3"/>
      <c r="I44" s="3"/>
      <c r="J44" s="3"/>
      <c r="K44" s="3"/>
      <c r="L44" s="3"/>
      <c r="M44" s="3"/>
    </row>
    <row r="45" spans="1:57" s="14" customFormat="1" x14ac:dyDescent="0.3">
      <c r="F45" s="3"/>
      <c r="G45" s="3"/>
      <c r="H45" s="3"/>
      <c r="I45" s="3"/>
      <c r="J45" s="3"/>
      <c r="K45" s="3"/>
      <c r="L45" s="3"/>
      <c r="M45" s="3"/>
    </row>
    <row r="46" spans="1:57" s="14" customFormat="1" x14ac:dyDescent="0.3"/>
    <row r="47" spans="1:57" s="14" customFormat="1" x14ac:dyDescent="0.3"/>
    <row r="48" spans="1:57" s="14" customFormat="1" x14ac:dyDescent="0.3"/>
    <row r="49" s="14" customFormat="1" x14ac:dyDescent="0.3"/>
    <row r="50" s="14" customFormat="1" x14ac:dyDescent="0.3"/>
    <row r="51" s="14" customFormat="1" x14ac:dyDescent="0.3"/>
    <row r="52" s="14" customFormat="1" x14ac:dyDescent="0.3"/>
    <row r="53" s="14" customFormat="1" x14ac:dyDescent="0.3"/>
    <row r="54" s="14" customFormat="1" x14ac:dyDescent="0.3"/>
    <row r="55" s="14" customFormat="1" x14ac:dyDescent="0.3"/>
    <row r="56" s="14" customFormat="1" x14ac:dyDescent="0.3"/>
    <row r="57" s="14" customFormat="1" x14ac:dyDescent="0.3"/>
    <row r="58" s="14" customFormat="1" x14ac:dyDescent="0.3"/>
    <row r="59" s="14" customFormat="1" x14ac:dyDescent="0.3"/>
    <row r="60" s="14" customFormat="1" x14ac:dyDescent="0.3"/>
    <row r="61" s="14" customFormat="1" x14ac:dyDescent="0.3"/>
    <row r="62" s="14" customFormat="1" x14ac:dyDescent="0.3"/>
    <row r="63" s="14" customFormat="1" x14ac:dyDescent="0.3"/>
    <row r="64" s="14" customFormat="1" x14ac:dyDescent="0.3"/>
    <row r="65" s="14" customFormat="1" x14ac:dyDescent="0.3"/>
    <row r="66" s="14" customFormat="1" x14ac:dyDescent="0.3"/>
    <row r="67" s="14" customFormat="1" x14ac:dyDescent="0.3"/>
    <row r="68" s="14" customFormat="1" x14ac:dyDescent="0.3"/>
    <row r="69" s="14" customFormat="1" x14ac:dyDescent="0.3"/>
    <row r="70" s="14" customFormat="1" x14ac:dyDescent="0.3"/>
    <row r="71" s="14" customFormat="1" x14ac:dyDescent="0.3"/>
    <row r="72" s="14" customFormat="1" x14ac:dyDescent="0.3"/>
    <row r="73" s="14" customFormat="1" x14ac:dyDescent="0.3"/>
    <row r="74" s="14" customFormat="1" x14ac:dyDescent="0.3"/>
    <row r="75" s="14" customFormat="1" x14ac:dyDescent="0.3"/>
    <row r="76" s="14" customFormat="1" x14ac:dyDescent="0.3"/>
    <row r="77" s="14" customFormat="1" x14ac:dyDescent="0.3"/>
    <row r="78" s="14" customFormat="1" x14ac:dyDescent="0.3"/>
    <row r="79" s="14" customFormat="1" x14ac:dyDescent="0.3"/>
    <row r="80" s="14" customFormat="1" x14ac:dyDescent="0.3"/>
    <row r="81" s="14" customFormat="1" x14ac:dyDescent="0.3"/>
    <row r="82" s="14" customFormat="1" x14ac:dyDescent="0.3"/>
    <row r="83" s="14" customFormat="1" x14ac:dyDescent="0.3"/>
    <row r="84" s="14" customFormat="1" x14ac:dyDescent="0.3"/>
    <row r="85" s="14" customFormat="1" x14ac:dyDescent="0.3"/>
    <row r="86" s="14" customFormat="1" x14ac:dyDescent="0.3"/>
    <row r="87" s="14" customFormat="1" x14ac:dyDescent="0.3"/>
    <row r="88" s="14" customFormat="1" x14ac:dyDescent="0.3"/>
    <row r="89" s="14" customFormat="1" x14ac:dyDescent="0.3"/>
    <row r="90" s="14" customFormat="1" x14ac:dyDescent="0.3"/>
    <row r="91" s="14" customFormat="1" x14ac:dyDescent="0.3"/>
    <row r="92" s="14" customFormat="1" x14ac:dyDescent="0.3"/>
    <row r="93" s="14" customFormat="1" x14ac:dyDescent="0.3"/>
    <row r="94" s="14" customFormat="1" x14ac:dyDescent="0.3"/>
    <row r="95" s="14" customFormat="1" x14ac:dyDescent="0.3"/>
    <row r="96" s="14" customFormat="1" x14ac:dyDescent="0.3"/>
    <row r="97" s="14" customFormat="1" x14ac:dyDescent="0.3"/>
    <row r="98" s="14" customFormat="1" x14ac:dyDescent="0.3"/>
    <row r="99" s="14" customFormat="1" x14ac:dyDescent="0.3"/>
    <row r="100" s="14" customFormat="1" x14ac:dyDescent="0.3"/>
    <row r="101" s="14" customFormat="1" x14ac:dyDescent="0.3"/>
    <row r="102" s="14" customFormat="1" x14ac:dyDescent="0.3"/>
    <row r="103" s="14" customFormat="1" x14ac:dyDescent="0.3"/>
    <row r="104" s="14" customFormat="1" x14ac:dyDescent="0.3"/>
    <row r="105" s="14" customFormat="1" x14ac:dyDescent="0.3"/>
    <row r="106" s="14" customFormat="1" x14ac:dyDescent="0.3"/>
    <row r="107" s="14" customFormat="1" x14ac:dyDescent="0.3"/>
    <row r="108" s="14" customFormat="1" x14ac:dyDescent="0.3"/>
    <row r="109" s="14" customFormat="1" x14ac:dyDescent="0.3"/>
    <row r="110" s="14" customFormat="1" x14ac:dyDescent="0.3"/>
    <row r="111" s="14" customFormat="1" x14ac:dyDescent="0.3"/>
    <row r="112" s="14" customFormat="1" x14ac:dyDescent="0.3"/>
    <row r="113" s="14" customFormat="1" x14ac:dyDescent="0.3"/>
    <row r="114" s="14" customFormat="1" x14ac:dyDescent="0.3"/>
    <row r="115" s="14" customFormat="1" x14ac:dyDescent="0.3"/>
    <row r="116" s="14" customFormat="1" x14ac:dyDescent="0.3"/>
    <row r="117" s="14" customFormat="1" x14ac:dyDescent="0.3"/>
    <row r="118" s="14" customFormat="1" x14ac:dyDescent="0.3"/>
    <row r="119" s="14" customFormat="1" x14ac:dyDescent="0.3"/>
    <row r="120" s="14" customFormat="1" x14ac:dyDescent="0.3"/>
    <row r="121" s="14" customFormat="1" x14ac:dyDescent="0.3"/>
    <row r="122" s="14" customFormat="1" x14ac:dyDescent="0.3"/>
    <row r="123" s="14" customFormat="1" x14ac:dyDescent="0.3"/>
    <row r="124" s="14" customFormat="1" x14ac:dyDescent="0.3"/>
    <row r="125" s="14" customFormat="1" x14ac:dyDescent="0.3"/>
    <row r="126" s="14" customFormat="1" x14ac:dyDescent="0.3"/>
    <row r="127" s="14" customFormat="1" x14ac:dyDescent="0.3"/>
    <row r="128" s="14" customFormat="1" x14ac:dyDescent="0.3"/>
    <row r="129" s="14" customFormat="1" x14ac:dyDescent="0.3"/>
    <row r="130" s="14" customFormat="1" x14ac:dyDescent="0.3"/>
    <row r="131" s="14" customFormat="1" x14ac:dyDescent="0.3"/>
    <row r="132" s="14" customFormat="1" x14ac:dyDescent="0.3"/>
    <row r="133" s="14" customFormat="1" x14ac:dyDescent="0.3"/>
    <row r="134" s="14" customFormat="1" x14ac:dyDescent="0.3"/>
    <row r="135" s="14" customFormat="1" x14ac:dyDescent="0.3"/>
    <row r="136" s="14" customFormat="1" x14ac:dyDescent="0.3"/>
    <row r="137" s="14" customFormat="1" x14ac:dyDescent="0.3"/>
    <row r="138" s="14" customFormat="1" x14ac:dyDescent="0.3"/>
    <row r="139" s="14" customFormat="1" x14ac:dyDescent="0.3"/>
    <row r="140" s="14" customFormat="1" x14ac:dyDescent="0.3"/>
    <row r="141" s="14" customFormat="1" x14ac:dyDescent="0.3"/>
    <row r="142" s="14" customFormat="1" x14ac:dyDescent="0.3"/>
    <row r="143" s="14" customFormat="1" x14ac:dyDescent="0.3"/>
    <row r="144" s="14" customFormat="1" x14ac:dyDescent="0.3"/>
    <row r="145" s="14" customFormat="1" x14ac:dyDescent="0.3"/>
    <row r="146" s="14" customFormat="1" x14ac:dyDescent="0.3"/>
    <row r="147" s="14" customFormat="1" x14ac:dyDescent="0.3"/>
    <row r="148" s="14" customFormat="1" x14ac:dyDescent="0.3"/>
    <row r="149" s="14" customFormat="1" x14ac:dyDescent="0.3"/>
    <row r="150" s="14" customFormat="1" x14ac:dyDescent="0.3"/>
    <row r="151" s="14" customFormat="1" x14ac:dyDescent="0.3"/>
    <row r="152" s="14" customFormat="1" x14ac:dyDescent="0.3"/>
    <row r="153" s="14" customFormat="1" x14ac:dyDescent="0.3"/>
    <row r="154" s="14" customFormat="1" x14ac:dyDescent="0.3"/>
    <row r="155" s="14" customFormat="1" x14ac:dyDescent="0.3"/>
    <row r="156" s="14" customFormat="1" x14ac:dyDescent="0.3"/>
    <row r="157" s="14" customFormat="1" x14ac:dyDescent="0.3"/>
    <row r="158" s="14" customFormat="1" x14ac:dyDescent="0.3"/>
    <row r="159" s="14" customFormat="1" x14ac:dyDescent="0.3"/>
    <row r="160" s="14" customFormat="1" x14ac:dyDescent="0.3"/>
    <row r="161" s="14" customFormat="1" x14ac:dyDescent="0.3"/>
    <row r="162" s="14" customFormat="1" x14ac:dyDescent="0.3"/>
    <row r="163" s="14" customFormat="1" x14ac:dyDescent="0.3"/>
    <row r="164" s="14" customFormat="1" x14ac:dyDescent="0.3"/>
    <row r="165" s="14" customFormat="1" x14ac:dyDescent="0.3"/>
    <row r="166" s="14" customFormat="1" x14ac:dyDescent="0.3"/>
    <row r="167" s="14" customFormat="1" x14ac:dyDescent="0.3"/>
    <row r="168" s="14" customFormat="1" x14ac:dyDescent="0.3"/>
    <row r="169" s="14" customFormat="1" x14ac:dyDescent="0.3"/>
    <row r="170" s="14" customFormat="1" x14ac:dyDescent="0.3"/>
    <row r="171" s="14" customFormat="1" x14ac:dyDescent="0.3"/>
    <row r="172" s="14" customFormat="1" x14ac:dyDescent="0.3"/>
    <row r="173" s="14" customFormat="1" x14ac:dyDescent="0.3"/>
    <row r="174" s="14" customFormat="1" x14ac:dyDescent="0.3"/>
    <row r="175" s="14" customFormat="1" x14ac:dyDescent="0.3"/>
    <row r="176" s="14" customFormat="1" x14ac:dyDescent="0.3"/>
    <row r="177" s="14" customFormat="1" x14ac:dyDescent="0.3"/>
    <row r="178" s="14" customFormat="1" x14ac:dyDescent="0.3"/>
    <row r="179" s="14" customFormat="1" x14ac:dyDescent="0.3"/>
    <row r="180" s="14" customFormat="1" x14ac:dyDescent="0.3"/>
    <row r="181" s="14" customFormat="1" x14ac:dyDescent="0.3"/>
    <row r="182" s="14" customFormat="1" x14ac:dyDescent="0.3"/>
    <row r="183" s="14" customFormat="1" x14ac:dyDescent="0.3"/>
    <row r="184" s="14" customFormat="1" x14ac:dyDescent="0.3"/>
    <row r="185" s="14" customFormat="1" x14ac:dyDescent="0.3"/>
    <row r="186" s="14" customFormat="1" x14ac:dyDescent="0.3"/>
    <row r="187" s="14" customFormat="1" x14ac:dyDescent="0.3"/>
    <row r="188" s="14" customFormat="1" x14ac:dyDescent="0.3"/>
    <row r="189" s="14" customFormat="1" x14ac:dyDescent="0.3"/>
    <row r="190" s="14" customFormat="1" x14ac:dyDescent="0.3"/>
    <row r="191" s="14" customFormat="1" x14ac:dyDescent="0.3"/>
    <row r="192" s="14" customFormat="1" x14ac:dyDescent="0.3"/>
    <row r="193" s="14" customFormat="1" x14ac:dyDescent="0.3"/>
    <row r="194" s="14" customFormat="1" x14ac:dyDescent="0.3"/>
    <row r="195" s="14" customFormat="1" x14ac:dyDescent="0.3"/>
    <row r="196" s="14" customFormat="1" x14ac:dyDescent="0.3"/>
    <row r="197" s="14" customFormat="1" x14ac:dyDescent="0.3"/>
    <row r="198" s="14" customFormat="1" x14ac:dyDescent="0.3"/>
    <row r="199" s="14" customFormat="1" x14ac:dyDescent="0.3"/>
    <row r="200" s="14" customFormat="1" x14ac:dyDescent="0.3"/>
    <row r="201" s="14" customFormat="1" x14ac:dyDescent="0.3"/>
    <row r="202" s="14" customFormat="1" x14ac:dyDescent="0.3"/>
    <row r="203" s="14" customFormat="1" x14ac:dyDescent="0.3"/>
    <row r="204" s="14" customFormat="1" x14ac:dyDescent="0.3"/>
    <row r="205" s="14" customFormat="1" x14ac:dyDescent="0.3"/>
    <row r="206" s="14" customFormat="1" x14ac:dyDescent="0.3"/>
    <row r="207" s="14" customFormat="1" x14ac:dyDescent="0.3"/>
    <row r="208" s="14" customFormat="1" x14ac:dyDescent="0.3"/>
    <row r="209" s="14" customFormat="1" x14ac:dyDescent="0.3"/>
    <row r="210" s="14" customFormat="1" x14ac:dyDescent="0.3"/>
    <row r="211" s="14" customFormat="1" x14ac:dyDescent="0.3"/>
    <row r="212" s="14" customFormat="1" x14ac:dyDescent="0.3"/>
    <row r="213" s="14" customFormat="1" x14ac:dyDescent="0.3"/>
    <row r="214" s="14" customFormat="1" x14ac:dyDescent="0.3"/>
    <row r="215" s="14" customFormat="1" x14ac:dyDescent="0.3"/>
    <row r="216" s="14" customFormat="1" x14ac:dyDescent="0.3"/>
    <row r="217" s="14" customFormat="1" x14ac:dyDescent="0.3"/>
    <row r="218" s="14" customFormat="1" x14ac:dyDescent="0.3"/>
    <row r="219" s="14" customFormat="1" x14ac:dyDescent="0.3"/>
    <row r="220" s="14" customFormat="1" x14ac:dyDescent="0.3"/>
    <row r="221" s="14" customFormat="1" x14ac:dyDescent="0.3"/>
    <row r="222" s="14" customFormat="1" x14ac:dyDescent="0.3"/>
    <row r="223" s="14" customFormat="1" x14ac:dyDescent="0.3"/>
    <row r="224" s="14" customFormat="1" x14ac:dyDescent="0.3"/>
    <row r="225" s="14" customFormat="1" x14ac:dyDescent="0.3"/>
    <row r="226" s="14" customFormat="1" x14ac:dyDescent="0.3"/>
    <row r="227" s="14" customFormat="1" x14ac:dyDescent="0.3"/>
    <row r="228" s="14" customFormat="1" x14ac:dyDescent="0.3"/>
    <row r="229" s="14" customFormat="1" x14ac:dyDescent="0.3"/>
    <row r="230" s="14" customFormat="1" x14ac:dyDescent="0.3"/>
    <row r="231" s="14" customFormat="1" x14ac:dyDescent="0.3"/>
    <row r="232" s="14" customFormat="1" x14ac:dyDescent="0.3"/>
    <row r="233" s="14" customFormat="1" x14ac:dyDescent="0.3"/>
    <row r="234" s="14" customFormat="1" x14ac:dyDescent="0.3"/>
    <row r="235" s="14" customFormat="1" x14ac:dyDescent="0.3"/>
    <row r="236" s="14" customFormat="1" x14ac:dyDescent="0.3"/>
    <row r="237" s="14" customFormat="1" x14ac:dyDescent="0.3"/>
    <row r="238" s="14" customFormat="1" x14ac:dyDescent="0.3"/>
    <row r="239" s="14" customFormat="1" x14ac:dyDescent="0.3"/>
    <row r="240" s="14" customFormat="1" x14ac:dyDescent="0.3"/>
    <row r="241" s="14" customFormat="1" x14ac:dyDescent="0.3"/>
    <row r="242" s="14" customFormat="1" x14ac:dyDescent="0.3"/>
    <row r="243" s="14" customFormat="1" x14ac:dyDescent="0.3"/>
    <row r="244" s="14" customFormat="1" x14ac:dyDescent="0.3"/>
    <row r="245" s="14" customFormat="1" x14ac:dyDescent="0.3"/>
    <row r="246" s="14" customFormat="1" x14ac:dyDescent="0.3"/>
    <row r="247" s="14" customFormat="1" x14ac:dyDescent="0.3"/>
    <row r="248" s="14" customFormat="1" x14ac:dyDescent="0.3"/>
    <row r="249" s="14" customFormat="1" x14ac:dyDescent="0.3"/>
    <row r="250" s="14" customFormat="1" x14ac:dyDescent="0.3"/>
    <row r="251" s="14" customFormat="1" x14ac:dyDescent="0.3"/>
    <row r="252" s="14" customFormat="1" x14ac:dyDescent="0.3"/>
    <row r="253" s="14" customFormat="1" x14ac:dyDescent="0.3"/>
    <row r="254" s="14" customFormat="1" x14ac:dyDescent="0.3"/>
    <row r="255" s="14" customFormat="1" x14ac:dyDescent="0.3"/>
    <row r="256" s="14" customFormat="1" x14ac:dyDescent="0.3"/>
    <row r="257" s="14" customFormat="1" x14ac:dyDescent="0.3"/>
    <row r="258" s="14" customFormat="1" x14ac:dyDescent="0.3"/>
    <row r="259" s="14" customFormat="1" x14ac:dyDescent="0.3"/>
    <row r="260" s="14" customFormat="1" x14ac:dyDescent="0.3"/>
    <row r="261" s="14" customFormat="1" x14ac:dyDescent="0.3"/>
    <row r="262" s="14" customFormat="1" x14ac:dyDescent="0.3"/>
    <row r="263" s="14" customFormat="1" x14ac:dyDescent="0.3"/>
    <row r="264" s="14" customFormat="1" x14ac:dyDescent="0.3"/>
    <row r="265" s="14" customFormat="1" x14ac:dyDescent="0.3"/>
    <row r="266" s="14" customFormat="1" x14ac:dyDescent="0.3"/>
    <row r="267" s="14" customFormat="1" x14ac:dyDescent="0.3"/>
    <row r="268" s="14" customFormat="1" x14ac:dyDescent="0.3"/>
    <row r="269" s="14" customFormat="1" x14ac:dyDescent="0.3"/>
    <row r="270" s="14" customFormat="1" x14ac:dyDescent="0.3"/>
    <row r="271" s="14" customFormat="1" x14ac:dyDescent="0.3"/>
    <row r="272" s="14" customFormat="1" x14ac:dyDescent="0.3"/>
    <row r="273" s="14" customFormat="1" x14ac:dyDescent="0.3"/>
    <row r="274" s="14" customFormat="1" x14ac:dyDescent="0.3"/>
    <row r="275" s="14" customFormat="1" x14ac:dyDescent="0.3"/>
    <row r="276" s="14" customFormat="1" x14ac:dyDescent="0.3"/>
    <row r="277" s="14" customFormat="1" x14ac:dyDescent="0.3"/>
    <row r="278" s="14" customFormat="1" x14ac:dyDescent="0.3"/>
    <row r="279" s="14" customFormat="1" x14ac:dyDescent="0.3"/>
    <row r="280" s="14" customFormat="1" x14ac:dyDescent="0.3"/>
    <row r="281" s="14" customFormat="1" x14ac:dyDescent="0.3"/>
    <row r="282" s="14" customFormat="1" x14ac:dyDescent="0.3"/>
    <row r="283" s="14" customFormat="1" x14ac:dyDescent="0.3"/>
    <row r="284" s="14" customFormat="1" x14ac:dyDescent="0.3"/>
    <row r="285" s="14" customFormat="1" x14ac:dyDescent="0.3"/>
    <row r="286" s="14" customFormat="1" x14ac:dyDescent="0.3"/>
    <row r="287" s="14" customFormat="1" x14ac:dyDescent="0.3"/>
    <row r="288" s="14" customFormat="1" x14ac:dyDescent="0.3"/>
    <row r="289" s="14" customFormat="1" x14ac:dyDescent="0.3"/>
    <row r="290" s="14" customFormat="1" x14ac:dyDescent="0.3"/>
    <row r="291" s="14" customFormat="1" x14ac:dyDescent="0.3"/>
    <row r="292" s="14" customFormat="1" x14ac:dyDescent="0.3"/>
    <row r="293" s="14" customFormat="1" x14ac:dyDescent="0.3"/>
    <row r="294" s="14" customFormat="1" x14ac:dyDescent="0.3"/>
    <row r="295" s="14" customFormat="1" x14ac:dyDescent="0.3"/>
    <row r="296" s="14" customFormat="1" x14ac:dyDescent="0.3"/>
    <row r="297" s="14" customFormat="1" x14ac:dyDescent="0.3"/>
    <row r="298" s="14" customFormat="1" x14ac:dyDescent="0.3"/>
    <row r="299" s="14" customFormat="1" x14ac:dyDescent="0.3"/>
    <row r="300" s="14" customFormat="1" x14ac:dyDescent="0.3"/>
    <row r="301" s="14" customFormat="1" x14ac:dyDescent="0.3"/>
    <row r="302" s="14" customFormat="1" x14ac:dyDescent="0.3"/>
    <row r="303" s="14" customFormat="1" x14ac:dyDescent="0.3"/>
    <row r="304" s="14" customFormat="1" x14ac:dyDescent="0.3"/>
    <row r="305" s="14" customFormat="1" x14ac:dyDescent="0.3"/>
    <row r="306" s="14" customFormat="1" x14ac:dyDescent="0.3"/>
    <row r="307" s="14" customFormat="1" x14ac:dyDescent="0.3"/>
    <row r="308" s="14" customFormat="1" x14ac:dyDescent="0.3"/>
    <row r="309" s="14" customFormat="1" x14ac:dyDescent="0.3"/>
    <row r="310" s="14" customFormat="1" x14ac:dyDescent="0.3"/>
    <row r="311" s="14" customFormat="1" x14ac:dyDescent="0.3"/>
    <row r="312" s="14" customFormat="1" x14ac:dyDescent="0.3"/>
    <row r="313" s="14" customFormat="1" x14ac:dyDescent="0.3"/>
    <row r="314" s="14" customFormat="1" x14ac:dyDescent="0.3"/>
    <row r="315" s="14" customFormat="1" x14ac:dyDescent="0.3"/>
    <row r="316" s="14" customFormat="1" x14ac:dyDescent="0.3"/>
    <row r="317" s="14" customFormat="1" x14ac:dyDescent="0.3"/>
    <row r="318" s="14" customFormat="1" x14ac:dyDescent="0.3"/>
    <row r="319" s="14" customFormat="1" x14ac:dyDescent="0.3"/>
    <row r="320" s="14" customFormat="1" x14ac:dyDescent="0.3"/>
    <row r="321" s="14" customFormat="1" x14ac:dyDescent="0.3"/>
    <row r="322" s="14" customFormat="1" x14ac:dyDescent="0.3"/>
    <row r="323" s="14" customFormat="1" x14ac:dyDescent="0.3"/>
    <row r="324" s="14" customFormat="1" x14ac:dyDescent="0.3"/>
    <row r="325" s="14" customFormat="1" x14ac:dyDescent="0.3"/>
    <row r="326" s="14" customFormat="1" x14ac:dyDescent="0.3"/>
    <row r="327" s="14" customFormat="1" x14ac:dyDescent="0.3"/>
    <row r="328" s="14" customFormat="1" x14ac:dyDescent="0.3"/>
    <row r="329" s="14" customFormat="1" x14ac:dyDescent="0.3"/>
    <row r="330" s="14" customFormat="1" x14ac:dyDescent="0.3"/>
    <row r="331" s="14" customFormat="1" x14ac:dyDescent="0.3"/>
    <row r="332" s="14" customFormat="1" x14ac:dyDescent="0.3"/>
    <row r="333" s="14" customFormat="1" x14ac:dyDescent="0.3"/>
    <row r="334" s="14" customFormat="1" x14ac:dyDescent="0.3"/>
    <row r="335" s="14" customFormat="1" x14ac:dyDescent="0.3"/>
    <row r="336" s="14" customFormat="1" x14ac:dyDescent="0.3"/>
    <row r="337" s="14" customFormat="1" x14ac:dyDescent="0.3"/>
    <row r="338" s="14" customFormat="1" x14ac:dyDescent="0.3"/>
    <row r="339" s="14" customFormat="1" x14ac:dyDescent="0.3"/>
    <row r="340" s="14" customFormat="1" x14ac:dyDescent="0.3"/>
    <row r="341" s="14" customFormat="1" x14ac:dyDescent="0.3"/>
    <row r="342" s="14" customFormat="1" x14ac:dyDescent="0.3"/>
    <row r="343" s="14" customFormat="1" x14ac:dyDescent="0.3"/>
    <row r="344" s="14" customFormat="1" x14ac:dyDescent="0.3"/>
    <row r="345" s="14" customFormat="1" x14ac:dyDescent="0.3"/>
    <row r="346" s="14" customFormat="1" x14ac:dyDescent="0.3"/>
    <row r="347" s="14" customFormat="1" x14ac:dyDescent="0.3"/>
    <row r="348" s="14" customFormat="1" x14ac:dyDescent="0.3"/>
    <row r="349" s="14" customFormat="1" x14ac:dyDescent="0.3"/>
    <row r="350" s="14" customFormat="1" x14ac:dyDescent="0.3"/>
    <row r="351" s="14" customFormat="1" x14ac:dyDescent="0.3"/>
    <row r="352" s="14" customFormat="1" x14ac:dyDescent="0.3"/>
    <row r="353" s="14" customFormat="1" x14ac:dyDescent="0.3"/>
    <row r="354" s="14" customFormat="1" x14ac:dyDescent="0.3"/>
    <row r="355" s="14" customFormat="1" x14ac:dyDescent="0.3"/>
    <row r="356" s="14" customFormat="1" x14ac:dyDescent="0.3"/>
    <row r="357" s="14" customFormat="1" x14ac:dyDescent="0.3"/>
    <row r="358" s="14" customFormat="1" x14ac:dyDescent="0.3"/>
    <row r="359" s="14" customFormat="1" x14ac:dyDescent="0.3"/>
    <row r="360" s="14" customFormat="1" x14ac:dyDescent="0.3"/>
    <row r="361" s="14" customFormat="1" x14ac:dyDescent="0.3"/>
    <row r="362" s="14" customFormat="1" x14ac:dyDescent="0.3"/>
    <row r="363" s="14" customFormat="1" x14ac:dyDescent="0.3"/>
    <row r="364" s="14" customFormat="1" x14ac:dyDescent="0.3"/>
    <row r="365" s="14" customFormat="1" x14ac:dyDescent="0.3"/>
    <row r="366" s="14" customFormat="1" x14ac:dyDescent="0.3"/>
    <row r="367" s="14" customFormat="1" x14ac:dyDescent="0.3"/>
    <row r="368" s="14" customFormat="1" x14ac:dyDescent="0.3"/>
    <row r="369" s="14" customFormat="1" x14ac:dyDescent="0.3"/>
    <row r="370" s="14" customFormat="1" x14ac:dyDescent="0.3"/>
    <row r="371" s="14" customFormat="1" x14ac:dyDescent="0.3"/>
    <row r="372" s="14" customFormat="1" x14ac:dyDescent="0.3"/>
    <row r="373" s="14" customFormat="1" x14ac:dyDescent="0.3"/>
    <row r="374" s="14" customFormat="1" x14ac:dyDescent="0.3"/>
    <row r="375" s="14" customFormat="1" x14ac:dyDescent="0.3"/>
    <row r="376" s="14" customFormat="1" x14ac:dyDescent="0.3"/>
    <row r="377" s="14" customFormat="1" x14ac:dyDescent="0.3"/>
    <row r="378" s="14" customFormat="1" x14ac:dyDescent="0.3"/>
    <row r="379" s="14" customFormat="1" x14ac:dyDescent="0.3"/>
    <row r="380" s="14" customFormat="1" x14ac:dyDescent="0.3"/>
    <row r="381" s="14" customFormat="1" x14ac:dyDescent="0.3"/>
    <row r="382" s="14" customFormat="1" x14ac:dyDescent="0.3"/>
    <row r="383" s="14" customFormat="1" x14ac:dyDescent="0.3"/>
    <row r="384" s="14" customFormat="1" x14ac:dyDescent="0.3"/>
    <row r="385" s="14" customFormat="1" x14ac:dyDescent="0.3"/>
    <row r="386" s="14" customFormat="1" x14ac:dyDescent="0.3"/>
    <row r="387" s="14" customFormat="1" x14ac:dyDescent="0.3"/>
    <row r="388" s="14" customFormat="1" x14ac:dyDescent="0.3"/>
    <row r="389" s="14" customFormat="1" x14ac:dyDescent="0.3"/>
    <row r="390" s="14" customFormat="1" x14ac:dyDescent="0.3"/>
    <row r="391" s="14" customFormat="1" x14ac:dyDescent="0.3"/>
    <row r="392" s="14" customFormat="1" x14ac:dyDescent="0.3"/>
    <row r="393" s="14" customFormat="1" x14ac:dyDescent="0.3"/>
    <row r="394" s="14" customFormat="1" x14ac:dyDescent="0.3"/>
    <row r="395" s="14" customFormat="1" x14ac:dyDescent="0.3"/>
    <row r="396" s="14" customFormat="1" x14ac:dyDescent="0.3"/>
    <row r="397" s="14" customFormat="1" x14ac:dyDescent="0.3"/>
    <row r="398" s="14" customFormat="1" x14ac:dyDescent="0.3"/>
    <row r="399" s="14" customFormat="1" x14ac:dyDescent="0.3"/>
    <row r="400" s="14" customFormat="1" x14ac:dyDescent="0.3"/>
    <row r="401" s="14" customFormat="1" x14ac:dyDescent="0.3"/>
    <row r="402" s="14" customFormat="1" x14ac:dyDescent="0.3"/>
    <row r="403" s="14" customFormat="1" x14ac:dyDescent="0.3"/>
    <row r="404" s="14" customFormat="1" x14ac:dyDescent="0.3"/>
    <row r="405" s="14" customFormat="1" x14ac:dyDescent="0.3"/>
    <row r="406" s="14" customFormat="1" x14ac:dyDescent="0.3"/>
    <row r="407" s="14" customFormat="1" x14ac:dyDescent="0.3"/>
    <row r="408" s="14" customFormat="1" x14ac:dyDescent="0.3"/>
    <row r="409" s="14" customFormat="1" x14ac:dyDescent="0.3"/>
    <row r="410" s="14" customFormat="1" x14ac:dyDescent="0.3"/>
    <row r="411" s="14" customFormat="1" x14ac:dyDescent="0.3"/>
    <row r="412" s="14" customFormat="1" x14ac:dyDescent="0.3"/>
    <row r="413" s="14" customFormat="1" x14ac:dyDescent="0.3"/>
    <row r="414" s="14" customFormat="1" x14ac:dyDescent="0.3"/>
    <row r="415" s="14" customFormat="1" x14ac:dyDescent="0.3"/>
    <row r="416" s="14" customFormat="1" x14ac:dyDescent="0.3"/>
    <row r="417" s="14" customFormat="1" x14ac:dyDescent="0.3"/>
    <row r="418" s="14" customFormat="1" x14ac:dyDescent="0.3"/>
    <row r="419" s="14" customFormat="1" x14ac:dyDescent="0.3"/>
    <row r="420" s="14" customFormat="1" x14ac:dyDescent="0.3"/>
    <row r="421" s="14" customFormat="1" x14ac:dyDescent="0.3"/>
    <row r="422" s="14" customFormat="1" x14ac:dyDescent="0.3"/>
    <row r="423" s="14" customFormat="1" x14ac:dyDescent="0.3"/>
    <row r="424" s="14" customFormat="1" x14ac:dyDescent="0.3"/>
    <row r="425" s="14" customFormat="1" x14ac:dyDescent="0.3"/>
    <row r="426" s="14" customFormat="1" x14ac:dyDescent="0.3"/>
    <row r="427" s="14" customFormat="1" x14ac:dyDescent="0.3"/>
    <row r="428" s="14" customFormat="1" x14ac:dyDescent="0.3"/>
    <row r="429" s="14" customFormat="1" x14ac:dyDescent="0.3"/>
    <row r="430" s="14" customFormat="1" x14ac:dyDescent="0.3"/>
    <row r="431" s="14" customFormat="1" x14ac:dyDescent="0.3"/>
    <row r="432" s="14" customFormat="1" x14ac:dyDescent="0.3"/>
    <row r="433" s="14" customFormat="1" x14ac:dyDescent="0.3"/>
    <row r="434" s="14" customFormat="1" x14ac:dyDescent="0.3"/>
    <row r="435" s="14" customFormat="1" x14ac:dyDescent="0.3"/>
    <row r="436" s="14" customFormat="1" x14ac:dyDescent="0.3"/>
    <row r="437" s="14" customFormat="1" x14ac:dyDescent="0.3"/>
    <row r="438" s="14" customFormat="1" x14ac:dyDescent="0.3"/>
    <row r="439" s="14" customFormat="1" x14ac:dyDescent="0.3"/>
    <row r="440" s="14" customFormat="1" x14ac:dyDescent="0.3"/>
    <row r="441" s="14" customFormat="1" x14ac:dyDescent="0.3"/>
    <row r="442" s="14" customFormat="1" x14ac:dyDescent="0.3"/>
    <row r="443" s="14" customFormat="1" x14ac:dyDescent="0.3"/>
    <row r="444" s="14" customFormat="1" x14ac:dyDescent="0.3"/>
    <row r="445" s="14" customFormat="1" x14ac:dyDescent="0.3"/>
    <row r="446" s="14" customFormat="1" x14ac:dyDescent="0.3"/>
    <row r="447" s="14" customFormat="1" x14ac:dyDescent="0.3"/>
    <row r="448" s="14" customFormat="1" x14ac:dyDescent="0.3"/>
    <row r="449" s="14" customFormat="1" x14ac:dyDescent="0.3"/>
    <row r="450" s="14" customFormat="1" x14ac:dyDescent="0.3"/>
    <row r="451" s="14" customFormat="1" x14ac:dyDescent="0.3"/>
    <row r="452" s="14" customFormat="1" x14ac:dyDescent="0.3"/>
    <row r="453" s="14" customFormat="1" x14ac:dyDescent="0.3"/>
    <row r="454" s="14" customFormat="1" x14ac:dyDescent="0.3"/>
    <row r="455" s="14" customFormat="1" x14ac:dyDescent="0.3"/>
    <row r="456" s="14" customFormat="1" x14ac:dyDescent="0.3"/>
    <row r="457" s="14" customFormat="1" x14ac:dyDescent="0.3"/>
    <row r="458" s="14" customFormat="1" x14ac:dyDescent="0.3"/>
    <row r="459" s="14" customFormat="1" x14ac:dyDescent="0.3"/>
    <row r="460" s="14" customFormat="1" x14ac:dyDescent="0.3"/>
    <row r="461" s="14" customFormat="1" x14ac:dyDescent="0.3"/>
    <row r="462" s="14" customFormat="1" x14ac:dyDescent="0.3"/>
    <row r="463" s="14" customFormat="1" x14ac:dyDescent="0.3"/>
    <row r="464" s="14" customFormat="1" x14ac:dyDescent="0.3"/>
    <row r="465" s="14" customFormat="1" x14ac:dyDescent="0.3"/>
    <row r="466" s="14" customFormat="1" x14ac:dyDescent="0.3"/>
    <row r="467" s="14" customFormat="1" x14ac:dyDescent="0.3"/>
    <row r="468" s="14" customFormat="1" x14ac:dyDescent="0.3"/>
    <row r="469" s="14" customFormat="1" x14ac:dyDescent="0.3"/>
    <row r="470" s="14" customFormat="1" x14ac:dyDescent="0.3"/>
    <row r="471" s="14" customFormat="1" x14ac:dyDescent="0.3"/>
    <row r="472" s="14" customFormat="1" x14ac:dyDescent="0.3"/>
    <row r="473" s="14" customFormat="1" x14ac:dyDescent="0.3"/>
    <row r="474" s="14" customFormat="1" x14ac:dyDescent="0.3"/>
    <row r="475" s="14" customFormat="1" x14ac:dyDescent="0.3"/>
    <row r="476" s="14" customFormat="1" x14ac:dyDescent="0.3"/>
    <row r="477" s="14" customFormat="1" x14ac:dyDescent="0.3"/>
    <row r="478" s="14" customFormat="1" x14ac:dyDescent="0.3"/>
    <row r="479" s="14" customFormat="1" x14ac:dyDescent="0.3"/>
    <row r="480" s="14" customFormat="1" x14ac:dyDescent="0.3"/>
    <row r="481" s="14" customFormat="1" x14ac:dyDescent="0.3"/>
    <row r="482" s="14" customFormat="1" x14ac:dyDescent="0.3"/>
    <row r="483" s="14" customFormat="1" x14ac:dyDescent="0.3"/>
    <row r="484" s="14" customFormat="1" x14ac:dyDescent="0.3"/>
    <row r="485" s="14" customFormat="1" x14ac:dyDescent="0.3"/>
    <row r="486" s="14" customFormat="1" x14ac:dyDescent="0.3"/>
    <row r="487" s="14" customFormat="1" x14ac:dyDescent="0.3"/>
    <row r="488" s="14" customFormat="1" x14ac:dyDescent="0.3"/>
    <row r="489" s="14" customFormat="1" x14ac:dyDescent="0.3"/>
    <row r="490" s="14" customFormat="1" x14ac:dyDescent="0.3"/>
    <row r="491" s="14" customFormat="1" x14ac:dyDescent="0.3"/>
    <row r="492" s="14" customFormat="1" x14ac:dyDescent="0.3"/>
    <row r="493" s="14" customFormat="1" x14ac:dyDescent="0.3"/>
    <row r="494" s="14" customFormat="1" x14ac:dyDescent="0.3"/>
    <row r="495" s="14" customFormat="1" x14ac:dyDescent="0.3"/>
    <row r="496" s="14" customFormat="1" x14ac:dyDescent="0.3"/>
    <row r="497" s="14" customFormat="1" x14ac:dyDescent="0.3"/>
    <row r="498" s="14" customFormat="1" x14ac:dyDescent="0.3"/>
    <row r="499" s="14" customFormat="1" x14ac:dyDescent="0.3"/>
    <row r="500" s="14" customFormat="1" x14ac:dyDescent="0.3"/>
    <row r="501" s="14" customFormat="1" x14ac:dyDescent="0.3"/>
    <row r="502" s="14" customFormat="1" x14ac:dyDescent="0.3"/>
    <row r="503" s="14" customFormat="1" x14ac:dyDescent="0.3"/>
    <row r="504" s="14" customFormat="1" x14ac:dyDescent="0.3"/>
    <row r="505" s="14" customFormat="1" x14ac:dyDescent="0.3"/>
    <row r="506" s="14" customFormat="1" x14ac:dyDescent="0.3"/>
    <row r="507" s="14" customFormat="1" x14ac:dyDescent="0.3"/>
    <row r="508" s="14" customFormat="1" x14ac:dyDescent="0.3"/>
    <row r="509" s="14" customFormat="1" x14ac:dyDescent="0.3"/>
    <row r="510" s="14" customFormat="1" x14ac:dyDescent="0.3"/>
    <row r="511" s="14" customFormat="1" x14ac:dyDescent="0.3"/>
    <row r="512" s="14" customFormat="1" x14ac:dyDescent="0.3"/>
    <row r="513" s="14" customFormat="1" x14ac:dyDescent="0.3"/>
    <row r="514" s="14" customFormat="1" x14ac:dyDescent="0.3"/>
    <row r="515" s="14" customFormat="1" x14ac:dyDescent="0.3"/>
    <row r="516" s="14" customFormat="1" x14ac:dyDescent="0.3"/>
    <row r="517" s="14" customFormat="1" x14ac:dyDescent="0.3"/>
    <row r="518" s="14" customFormat="1" x14ac:dyDescent="0.3"/>
    <row r="519" s="14" customFormat="1" x14ac:dyDescent="0.3"/>
    <row r="520" s="14" customFormat="1" x14ac:dyDescent="0.3"/>
    <row r="521" s="14" customFormat="1" x14ac:dyDescent="0.3"/>
    <row r="522" s="14" customFormat="1" x14ac:dyDescent="0.3"/>
    <row r="523" s="14" customFormat="1" x14ac:dyDescent="0.3"/>
    <row r="524" s="14" customFormat="1" x14ac:dyDescent="0.3"/>
    <row r="525" s="14" customFormat="1" x14ac:dyDescent="0.3"/>
    <row r="526" s="14" customFormat="1" x14ac:dyDescent="0.3"/>
    <row r="527" s="14" customFormat="1" x14ac:dyDescent="0.3"/>
    <row r="528" s="14" customFormat="1" x14ac:dyDescent="0.3"/>
    <row r="529" s="14" customFormat="1" x14ac:dyDescent="0.3"/>
    <row r="530" s="14" customFormat="1" x14ac:dyDescent="0.3"/>
    <row r="531" s="14" customFormat="1" x14ac:dyDescent="0.3"/>
    <row r="532" s="14" customFormat="1" x14ac:dyDescent="0.3"/>
    <row r="533" s="14" customFormat="1" x14ac:dyDescent="0.3"/>
    <row r="534" s="14" customFormat="1" x14ac:dyDescent="0.3"/>
    <row r="535" s="14" customFormat="1" x14ac:dyDescent="0.3"/>
    <row r="536" s="14" customFormat="1" x14ac:dyDescent="0.3"/>
    <row r="537" s="14" customFormat="1" x14ac:dyDescent="0.3"/>
    <row r="538" s="14" customFormat="1" x14ac:dyDescent="0.3"/>
    <row r="539" s="14" customFormat="1" x14ac:dyDescent="0.3"/>
    <row r="540" s="14" customFormat="1" x14ac:dyDescent="0.3"/>
    <row r="541" s="14" customFormat="1" x14ac:dyDescent="0.3"/>
    <row r="542" s="14" customFormat="1" x14ac:dyDescent="0.3"/>
    <row r="543" s="14" customFormat="1" x14ac:dyDescent="0.3"/>
    <row r="544" s="14" customFormat="1" x14ac:dyDescent="0.3"/>
    <row r="545" s="14" customFormat="1" x14ac:dyDescent="0.3"/>
    <row r="546" s="14" customFormat="1" x14ac:dyDescent="0.3"/>
    <row r="547" s="14" customFormat="1" x14ac:dyDescent="0.3"/>
    <row r="548" s="14" customFormat="1" x14ac:dyDescent="0.3"/>
    <row r="549" s="14" customFormat="1" x14ac:dyDescent="0.3"/>
    <row r="550" s="14" customFormat="1" x14ac:dyDescent="0.3"/>
    <row r="551" s="14" customFormat="1" x14ac:dyDescent="0.3"/>
    <row r="552" s="14" customFormat="1" x14ac:dyDescent="0.3"/>
    <row r="553" s="14" customFormat="1" x14ac:dyDescent="0.3"/>
    <row r="554" s="14" customFormat="1" x14ac:dyDescent="0.3"/>
    <row r="555" s="14" customFormat="1" x14ac:dyDescent="0.3"/>
    <row r="556" s="14" customFormat="1" x14ac:dyDescent="0.3"/>
    <row r="557" s="14" customFormat="1" x14ac:dyDescent="0.3"/>
    <row r="558" s="14" customFormat="1" x14ac:dyDescent="0.3"/>
    <row r="559" s="14" customFormat="1" x14ac:dyDescent="0.3"/>
    <row r="560" s="14" customFormat="1" x14ac:dyDescent="0.3"/>
    <row r="561" s="14" customFormat="1" x14ac:dyDescent="0.3"/>
    <row r="562" s="14" customFormat="1" x14ac:dyDescent="0.3"/>
    <row r="563" s="14" customFormat="1" x14ac:dyDescent="0.3"/>
    <row r="564" s="14" customFormat="1" x14ac:dyDescent="0.3"/>
    <row r="565" s="14" customFormat="1" x14ac:dyDescent="0.3"/>
    <row r="566" s="14" customFormat="1" x14ac:dyDescent="0.3"/>
    <row r="567" s="14" customFormat="1" x14ac:dyDescent="0.3"/>
    <row r="568" s="14" customFormat="1" x14ac:dyDescent="0.3"/>
    <row r="569" s="14" customFormat="1" x14ac:dyDescent="0.3"/>
    <row r="570" s="14" customFormat="1" x14ac:dyDescent="0.3"/>
    <row r="571" s="14" customFormat="1" x14ac:dyDescent="0.3"/>
    <row r="572" s="14" customFormat="1" x14ac:dyDescent="0.3"/>
    <row r="573" s="14" customFormat="1" x14ac:dyDescent="0.3"/>
    <row r="574" s="14" customFormat="1" x14ac:dyDescent="0.3"/>
    <row r="575" s="14" customFormat="1" x14ac:dyDescent="0.3"/>
    <row r="576" s="14" customFormat="1" x14ac:dyDescent="0.3"/>
    <row r="577" s="14" customFormat="1" x14ac:dyDescent="0.3"/>
    <row r="578" s="14" customFormat="1" x14ac:dyDescent="0.3"/>
    <row r="579" s="14" customFormat="1" x14ac:dyDescent="0.3"/>
    <row r="580" s="14" customFormat="1" x14ac:dyDescent="0.3"/>
    <row r="581" s="14" customFormat="1" x14ac:dyDescent="0.3"/>
    <row r="582" s="14" customFormat="1" x14ac:dyDescent="0.3"/>
    <row r="583" s="14" customFormat="1" x14ac:dyDescent="0.3"/>
    <row r="584" s="14" customFormat="1" x14ac:dyDescent="0.3"/>
    <row r="585" s="14" customFormat="1" x14ac:dyDescent="0.3"/>
    <row r="586" s="14" customFormat="1" x14ac:dyDescent="0.3"/>
    <row r="587" s="14" customFormat="1" x14ac:dyDescent="0.3"/>
    <row r="588" s="14" customFormat="1" x14ac:dyDescent="0.3"/>
    <row r="589" s="14" customFormat="1" x14ac:dyDescent="0.3"/>
    <row r="590" s="14" customFormat="1" x14ac:dyDescent="0.3"/>
    <row r="591" s="14" customFormat="1" x14ac:dyDescent="0.3"/>
    <row r="592" s="14" customFormat="1" x14ac:dyDescent="0.3"/>
    <row r="593" s="14" customFormat="1" x14ac:dyDescent="0.3"/>
    <row r="594" s="14" customFormat="1" x14ac:dyDescent="0.3"/>
    <row r="595" s="14" customFormat="1" x14ac:dyDescent="0.3"/>
    <row r="596" s="14" customFormat="1" x14ac:dyDescent="0.3"/>
    <row r="597" s="14" customFormat="1" x14ac:dyDescent="0.3"/>
    <row r="598" s="14" customFormat="1" x14ac:dyDescent="0.3"/>
    <row r="599" s="14" customFormat="1" x14ac:dyDescent="0.3"/>
    <row r="600" s="14" customFormat="1" x14ac:dyDescent="0.3"/>
    <row r="601" s="14" customFormat="1" x14ac:dyDescent="0.3"/>
    <row r="602" s="14" customFormat="1" x14ac:dyDescent="0.3"/>
    <row r="603" s="14" customFormat="1" x14ac:dyDescent="0.3"/>
    <row r="604" s="14" customFormat="1" x14ac:dyDescent="0.3"/>
    <row r="605" s="14" customFormat="1" x14ac:dyDescent="0.3"/>
    <row r="606" s="14" customFormat="1" x14ac:dyDescent="0.3"/>
    <row r="607" s="14" customFormat="1" x14ac:dyDescent="0.3"/>
    <row r="608" s="14" customFormat="1" x14ac:dyDescent="0.3"/>
    <row r="609" s="14" customFormat="1" x14ac:dyDescent="0.3"/>
    <row r="610" s="14" customFormat="1" x14ac:dyDescent="0.3"/>
    <row r="611" s="14" customFormat="1" x14ac:dyDescent="0.3"/>
    <row r="612" s="14" customFormat="1" x14ac:dyDescent="0.3"/>
    <row r="613" s="14" customFormat="1" x14ac:dyDescent="0.3"/>
    <row r="614" s="14" customFormat="1" x14ac:dyDescent="0.3"/>
    <row r="615" s="14" customFormat="1" x14ac:dyDescent="0.3"/>
    <row r="616" s="14" customFormat="1" x14ac:dyDescent="0.3"/>
    <row r="617" s="14" customFormat="1" x14ac:dyDescent="0.3"/>
    <row r="618" s="14" customFormat="1" x14ac:dyDescent="0.3"/>
    <row r="619" s="14" customFormat="1" x14ac:dyDescent="0.3"/>
    <row r="620" s="14" customFormat="1" x14ac:dyDescent="0.3"/>
    <row r="621" s="14" customFormat="1" x14ac:dyDescent="0.3"/>
    <row r="622" s="14" customFormat="1" x14ac:dyDescent="0.3"/>
    <row r="623" s="14" customFormat="1" x14ac:dyDescent="0.3"/>
    <row r="624" s="14" customFormat="1" x14ac:dyDescent="0.3"/>
    <row r="625" s="14" customFormat="1" x14ac:dyDescent="0.3"/>
    <row r="626" s="14" customFormat="1" x14ac:dyDescent="0.3"/>
    <row r="627" s="14" customFormat="1" x14ac:dyDescent="0.3"/>
    <row r="628" s="14" customFormat="1" x14ac:dyDescent="0.3"/>
    <row r="629" s="14" customFormat="1" x14ac:dyDescent="0.3"/>
    <row r="630" s="14" customFormat="1" x14ac:dyDescent="0.3"/>
    <row r="631" s="14" customFormat="1" x14ac:dyDescent="0.3"/>
    <row r="632" s="14" customFormat="1" x14ac:dyDescent="0.3"/>
    <row r="633" s="14" customFormat="1" x14ac:dyDescent="0.3"/>
    <row r="634" s="14" customFormat="1" x14ac:dyDescent="0.3"/>
    <row r="635" s="14" customFormat="1" x14ac:dyDescent="0.3"/>
    <row r="636" s="14" customFormat="1" x14ac:dyDescent="0.3"/>
    <row r="637" s="14" customFormat="1" x14ac:dyDescent="0.3"/>
    <row r="638" s="14" customFormat="1" x14ac:dyDescent="0.3"/>
    <row r="639" s="14" customFormat="1" x14ac:dyDescent="0.3"/>
    <row r="640" s="14" customFormat="1" x14ac:dyDescent="0.3"/>
    <row r="641" s="14" customFormat="1" x14ac:dyDescent="0.3"/>
    <row r="642" s="14" customFormat="1" x14ac:dyDescent="0.3"/>
    <row r="643" s="14" customFormat="1" x14ac:dyDescent="0.3"/>
    <row r="644" s="14" customFormat="1" x14ac:dyDescent="0.3"/>
    <row r="645" s="14" customFormat="1" x14ac:dyDescent="0.3"/>
    <row r="646" s="14" customFormat="1" x14ac:dyDescent="0.3"/>
    <row r="647" s="14" customFormat="1" x14ac:dyDescent="0.3"/>
    <row r="648" s="14" customFormat="1" x14ac:dyDescent="0.3"/>
    <row r="649" s="14" customFormat="1" x14ac:dyDescent="0.3"/>
    <row r="650" s="14" customFormat="1" x14ac:dyDescent="0.3"/>
    <row r="651" s="14" customFormat="1" x14ac:dyDescent="0.3"/>
    <row r="652" s="14" customFormat="1" x14ac:dyDescent="0.3"/>
    <row r="653" s="14" customFormat="1" x14ac:dyDescent="0.3"/>
    <row r="654" s="14" customFormat="1" x14ac:dyDescent="0.3"/>
    <row r="655" s="14" customFormat="1" x14ac:dyDescent="0.3"/>
    <row r="656" s="14" customFormat="1" x14ac:dyDescent="0.3"/>
    <row r="657" s="14" customFormat="1" x14ac:dyDescent="0.3"/>
    <row r="658" s="14" customFormat="1" x14ac:dyDescent="0.3"/>
    <row r="659" s="14" customFormat="1" x14ac:dyDescent="0.3"/>
    <row r="660" s="14" customFormat="1" x14ac:dyDescent="0.3"/>
    <row r="661" s="14" customFormat="1" x14ac:dyDescent="0.3"/>
    <row r="662" s="14" customFormat="1" x14ac:dyDescent="0.3"/>
    <row r="663" s="14" customFormat="1" x14ac:dyDescent="0.3"/>
    <row r="664" s="14" customFormat="1" x14ac:dyDescent="0.3"/>
    <row r="665" s="14" customFormat="1" x14ac:dyDescent="0.3"/>
    <row r="666" s="14" customFormat="1" x14ac:dyDescent="0.3"/>
    <row r="667" s="14" customFormat="1" x14ac:dyDescent="0.3"/>
    <row r="668" s="14" customFormat="1" x14ac:dyDescent="0.3"/>
    <row r="669" s="14" customFormat="1" x14ac:dyDescent="0.3"/>
    <row r="670" s="14" customFormat="1" x14ac:dyDescent="0.3"/>
    <row r="671" s="14" customFormat="1" x14ac:dyDescent="0.3"/>
    <row r="672" s="14" customFormat="1" x14ac:dyDescent="0.3"/>
    <row r="673" s="14" customFormat="1" x14ac:dyDescent="0.3"/>
    <row r="674" s="14" customFormat="1" x14ac:dyDescent="0.3"/>
    <row r="675" s="14" customFormat="1" x14ac:dyDescent="0.3"/>
    <row r="676" s="14" customFormat="1" x14ac:dyDescent="0.3"/>
    <row r="677" s="14" customFormat="1" x14ac:dyDescent="0.3"/>
    <row r="678" s="14" customFormat="1" x14ac:dyDescent="0.3"/>
    <row r="679" s="14" customFormat="1" x14ac:dyDescent="0.3"/>
    <row r="680" s="14" customFormat="1" x14ac:dyDescent="0.3"/>
    <row r="681" s="14" customFormat="1" x14ac:dyDescent="0.3"/>
    <row r="682" s="14" customFormat="1" x14ac:dyDescent="0.3"/>
    <row r="683" s="14" customFormat="1" x14ac:dyDescent="0.3"/>
    <row r="684" s="14" customFormat="1" x14ac:dyDescent="0.3"/>
    <row r="685" s="14" customFormat="1" x14ac:dyDescent="0.3"/>
    <row r="686" s="14" customFormat="1" x14ac:dyDescent="0.3"/>
    <row r="687" s="14" customFormat="1" x14ac:dyDescent="0.3"/>
    <row r="688" s="14" customFormat="1" x14ac:dyDescent="0.3"/>
    <row r="689" s="14" customFormat="1" x14ac:dyDescent="0.3"/>
    <row r="690" s="14" customFormat="1" x14ac:dyDescent="0.3"/>
    <row r="691" s="14" customFormat="1" x14ac:dyDescent="0.3"/>
    <row r="692" s="14" customFormat="1" x14ac:dyDescent="0.3"/>
    <row r="693" s="14" customFormat="1" x14ac:dyDescent="0.3"/>
    <row r="694" s="14" customFormat="1" x14ac:dyDescent="0.3"/>
    <row r="695" s="14" customFormat="1" x14ac:dyDescent="0.3"/>
    <row r="696" s="14" customFormat="1" x14ac:dyDescent="0.3"/>
    <row r="697" s="14" customFormat="1" x14ac:dyDescent="0.3"/>
    <row r="698" s="14" customFormat="1" x14ac:dyDescent="0.3"/>
    <row r="699" s="14" customFormat="1" x14ac:dyDescent="0.3"/>
    <row r="700" s="14" customFormat="1" x14ac:dyDescent="0.3"/>
    <row r="701" s="14" customFormat="1" x14ac:dyDescent="0.3"/>
    <row r="702" s="14" customFormat="1" x14ac:dyDescent="0.3"/>
    <row r="703" s="14" customFormat="1" x14ac:dyDescent="0.3"/>
    <row r="704" s="14" customFormat="1" x14ac:dyDescent="0.3"/>
    <row r="705" s="14" customFormat="1" x14ac:dyDescent="0.3"/>
    <row r="706" s="14" customFormat="1" x14ac:dyDescent="0.3"/>
    <row r="707" s="14" customFormat="1" x14ac:dyDescent="0.3"/>
    <row r="708" s="14" customFormat="1" x14ac:dyDescent="0.3"/>
    <row r="709" s="14" customFormat="1" x14ac:dyDescent="0.3"/>
    <row r="710" s="14" customFormat="1" x14ac:dyDescent="0.3"/>
    <row r="711" s="14" customFormat="1" x14ac:dyDescent="0.3"/>
    <row r="712" s="14" customFormat="1" x14ac:dyDescent="0.3"/>
    <row r="713" s="14" customFormat="1" x14ac:dyDescent="0.3"/>
    <row r="714" s="14" customFormat="1" x14ac:dyDescent="0.3"/>
    <row r="715" s="14" customFormat="1" x14ac:dyDescent="0.3"/>
    <row r="716" s="14" customFormat="1" x14ac:dyDescent="0.3"/>
    <row r="717" s="14" customFormat="1" x14ac:dyDescent="0.3"/>
    <row r="718" s="14" customFormat="1" x14ac:dyDescent="0.3"/>
    <row r="719" s="14" customFormat="1" x14ac:dyDescent="0.3"/>
    <row r="720" s="14" customFormat="1" x14ac:dyDescent="0.3"/>
    <row r="721" s="14" customFormat="1" x14ac:dyDescent="0.3"/>
    <row r="722" s="14" customFormat="1" x14ac:dyDescent="0.3"/>
    <row r="723" s="14" customFormat="1" x14ac:dyDescent="0.3"/>
    <row r="724" s="14" customFormat="1" x14ac:dyDescent="0.3"/>
    <row r="725" s="14" customFormat="1" x14ac:dyDescent="0.3"/>
    <row r="726" s="14" customFormat="1" x14ac:dyDescent="0.3"/>
    <row r="727" s="14" customFormat="1" x14ac:dyDescent="0.3"/>
    <row r="728" s="14" customFormat="1" x14ac:dyDescent="0.3"/>
    <row r="729" s="14" customFormat="1" x14ac:dyDescent="0.3"/>
    <row r="730" s="14" customFormat="1" x14ac:dyDescent="0.3"/>
    <row r="731" s="14" customFormat="1" x14ac:dyDescent="0.3"/>
    <row r="732" s="14" customFormat="1" x14ac:dyDescent="0.3"/>
    <row r="733" s="14" customFormat="1" x14ac:dyDescent="0.3"/>
    <row r="734" s="14" customFormat="1" x14ac:dyDescent="0.3"/>
    <row r="735" s="14" customFormat="1" x14ac:dyDescent="0.3"/>
    <row r="736" s="14" customFormat="1" x14ac:dyDescent="0.3"/>
    <row r="737" s="14" customFormat="1" x14ac:dyDescent="0.3"/>
    <row r="738" s="14" customFormat="1" x14ac:dyDescent="0.3"/>
    <row r="739" s="14" customFormat="1" x14ac:dyDescent="0.3"/>
    <row r="740" s="14" customFormat="1" x14ac:dyDescent="0.3"/>
    <row r="741" s="14" customFormat="1" x14ac:dyDescent="0.3"/>
    <row r="742" s="14" customFormat="1" x14ac:dyDescent="0.3"/>
    <row r="743" s="14" customFormat="1" x14ac:dyDescent="0.3"/>
    <row r="744" s="14" customFormat="1" x14ac:dyDescent="0.3"/>
    <row r="745" s="14" customFormat="1" x14ac:dyDescent="0.3"/>
    <row r="746" s="14" customFormat="1" x14ac:dyDescent="0.3"/>
    <row r="747" s="14" customFormat="1" x14ac:dyDescent="0.3"/>
    <row r="748" s="14" customFormat="1" x14ac:dyDescent="0.3"/>
    <row r="749" s="14" customFormat="1" x14ac:dyDescent="0.3"/>
    <row r="750" s="14" customFormat="1" x14ac:dyDescent="0.3"/>
    <row r="751" s="14" customFormat="1" x14ac:dyDescent="0.3"/>
    <row r="752" s="14" customFormat="1" x14ac:dyDescent="0.3"/>
    <row r="753" s="14" customFormat="1" x14ac:dyDescent="0.3"/>
    <row r="754" s="14" customFormat="1" x14ac:dyDescent="0.3"/>
    <row r="755" s="14" customFormat="1" x14ac:dyDescent="0.3"/>
    <row r="756" s="14" customFormat="1" x14ac:dyDescent="0.3"/>
    <row r="757" s="14" customFormat="1" x14ac:dyDescent="0.3"/>
    <row r="758" s="14" customFormat="1" x14ac:dyDescent="0.3"/>
    <row r="759" s="14" customFormat="1" x14ac:dyDescent="0.3"/>
    <row r="760" s="14" customFormat="1" x14ac:dyDescent="0.3"/>
    <row r="761" s="14" customFormat="1" x14ac:dyDescent="0.3"/>
    <row r="762" s="14" customFormat="1" x14ac:dyDescent="0.3"/>
    <row r="763" s="14" customFormat="1" x14ac:dyDescent="0.3"/>
    <row r="764" s="14" customFormat="1" x14ac:dyDescent="0.3"/>
    <row r="765" s="14" customFormat="1" x14ac:dyDescent="0.3"/>
    <row r="766" s="14" customFormat="1" x14ac:dyDescent="0.3"/>
    <row r="767" s="14" customFormat="1" x14ac:dyDescent="0.3"/>
    <row r="768" s="14" customFormat="1" x14ac:dyDescent="0.3"/>
    <row r="769" s="14" customFormat="1" x14ac:dyDescent="0.3"/>
    <row r="770" s="14" customFormat="1" x14ac:dyDescent="0.3"/>
    <row r="771" s="14" customFormat="1" x14ac:dyDescent="0.3"/>
    <row r="772" s="14" customFormat="1" x14ac:dyDescent="0.3"/>
    <row r="773" s="14" customFormat="1" x14ac:dyDescent="0.3"/>
    <row r="774" s="14" customFormat="1" x14ac:dyDescent="0.3"/>
    <row r="775" s="14" customFormat="1" x14ac:dyDescent="0.3"/>
    <row r="776" s="14" customFormat="1" x14ac:dyDescent="0.3"/>
    <row r="777" s="14" customFormat="1" x14ac:dyDescent="0.3"/>
    <row r="778" s="14" customFormat="1" x14ac:dyDescent="0.3"/>
    <row r="779" s="14" customFormat="1" x14ac:dyDescent="0.3"/>
    <row r="780" s="14" customFormat="1" x14ac:dyDescent="0.3"/>
    <row r="781" s="14" customFormat="1" x14ac:dyDescent="0.3"/>
    <row r="782" s="14" customFormat="1" x14ac:dyDescent="0.3"/>
    <row r="783" s="14" customFormat="1" x14ac:dyDescent="0.3"/>
    <row r="784" s="14" customFormat="1" x14ac:dyDescent="0.3"/>
    <row r="785" s="14" customFormat="1" x14ac:dyDescent="0.3"/>
    <row r="786" s="14" customFormat="1" x14ac:dyDescent="0.3"/>
    <row r="787" s="14" customFormat="1" x14ac:dyDescent="0.3"/>
    <row r="788" s="14" customFormat="1" x14ac:dyDescent="0.3"/>
    <row r="789" s="14" customFormat="1" x14ac:dyDescent="0.3"/>
    <row r="790" s="14" customFormat="1" x14ac:dyDescent="0.3"/>
    <row r="791" s="14" customFormat="1" x14ac:dyDescent="0.3"/>
    <row r="792" s="14" customFormat="1" x14ac:dyDescent="0.3"/>
    <row r="793" s="14" customFormat="1" x14ac:dyDescent="0.3"/>
    <row r="794" s="14" customFormat="1" x14ac:dyDescent="0.3"/>
    <row r="795" s="14" customFormat="1" x14ac:dyDescent="0.3"/>
    <row r="796" s="14" customFormat="1" x14ac:dyDescent="0.3"/>
    <row r="797" s="14" customFormat="1" x14ac:dyDescent="0.3"/>
    <row r="798" s="14" customFormat="1" x14ac:dyDescent="0.3"/>
    <row r="799" s="14" customFormat="1" x14ac:dyDescent="0.3"/>
    <row r="800" s="14" customFormat="1" x14ac:dyDescent="0.3"/>
    <row r="801" s="14" customFormat="1" x14ac:dyDescent="0.3"/>
    <row r="802" s="14" customFormat="1" x14ac:dyDescent="0.3"/>
    <row r="803" s="14" customFormat="1" x14ac:dyDescent="0.3"/>
    <row r="804" s="14" customFormat="1" x14ac:dyDescent="0.3"/>
    <row r="805" s="14" customFormat="1" x14ac:dyDescent="0.3"/>
    <row r="806" s="14" customFormat="1" x14ac:dyDescent="0.3"/>
    <row r="807" s="14" customFormat="1" x14ac:dyDescent="0.3"/>
    <row r="808" s="14" customFormat="1" x14ac:dyDescent="0.3"/>
    <row r="809" s="14" customFormat="1" x14ac:dyDescent="0.3"/>
    <row r="810" s="14" customFormat="1" x14ac:dyDescent="0.3"/>
    <row r="811" s="14" customFormat="1" x14ac:dyDescent="0.3"/>
    <row r="812" s="14" customFormat="1" x14ac:dyDescent="0.3"/>
    <row r="813" s="14" customFormat="1" x14ac:dyDescent="0.3"/>
    <row r="814" s="14" customFormat="1" x14ac:dyDescent="0.3"/>
    <row r="815" s="14" customFormat="1" x14ac:dyDescent="0.3"/>
    <row r="816" s="14" customFormat="1" x14ac:dyDescent="0.3"/>
    <row r="817" s="14" customFormat="1" x14ac:dyDescent="0.3"/>
    <row r="818" s="14" customFormat="1" x14ac:dyDescent="0.3"/>
    <row r="819" s="14" customFormat="1" x14ac:dyDescent="0.3"/>
    <row r="820" s="14" customFormat="1" x14ac:dyDescent="0.3"/>
    <row r="821" s="14" customFormat="1" x14ac:dyDescent="0.3"/>
    <row r="822" s="14" customFormat="1" x14ac:dyDescent="0.3"/>
    <row r="823" s="14" customFormat="1" x14ac:dyDescent="0.3"/>
    <row r="824" s="14" customFormat="1" x14ac:dyDescent="0.3"/>
    <row r="825" s="14" customFormat="1" x14ac:dyDescent="0.3"/>
    <row r="826" s="14" customFormat="1" x14ac:dyDescent="0.3"/>
    <row r="827" s="14" customFormat="1" x14ac:dyDescent="0.3"/>
    <row r="828" s="14" customFormat="1" x14ac:dyDescent="0.3"/>
    <row r="829" s="14" customFormat="1" x14ac:dyDescent="0.3"/>
    <row r="830" s="14" customFormat="1" x14ac:dyDescent="0.3"/>
    <row r="831" s="14" customFormat="1" x14ac:dyDescent="0.3"/>
    <row r="832" s="14" customFormat="1" x14ac:dyDescent="0.3"/>
    <row r="833" s="14" customFormat="1" x14ac:dyDescent="0.3"/>
    <row r="834" s="14" customFormat="1" x14ac:dyDescent="0.3"/>
    <row r="835" s="14" customFormat="1" x14ac:dyDescent="0.3"/>
    <row r="836" s="14" customFormat="1" x14ac:dyDescent="0.3"/>
    <row r="837" s="14" customFormat="1" x14ac:dyDescent="0.3"/>
    <row r="838" s="14" customFormat="1" x14ac:dyDescent="0.3"/>
    <row r="839" s="14" customFormat="1" x14ac:dyDescent="0.3"/>
    <row r="840" s="14" customFormat="1" x14ac:dyDescent="0.3"/>
    <row r="841" s="14" customFormat="1" x14ac:dyDescent="0.3"/>
    <row r="842" s="14" customFormat="1" x14ac:dyDescent="0.3"/>
    <row r="843" s="14" customFormat="1" x14ac:dyDescent="0.3"/>
    <row r="844" s="14" customFormat="1" x14ac:dyDescent="0.3"/>
    <row r="845" s="14" customFormat="1" x14ac:dyDescent="0.3"/>
    <row r="846" s="14" customFormat="1" x14ac:dyDescent="0.3"/>
    <row r="847" s="14" customFormat="1" x14ac:dyDescent="0.3"/>
    <row r="848" s="14" customFormat="1" x14ac:dyDescent="0.3"/>
    <row r="849" s="14" customFormat="1" x14ac:dyDescent="0.3"/>
    <row r="850" s="14" customFormat="1" x14ac:dyDescent="0.3"/>
    <row r="851" s="14" customFormat="1" x14ac:dyDescent="0.3"/>
    <row r="852" s="14" customFormat="1" x14ac:dyDescent="0.3"/>
    <row r="853" s="14" customFormat="1" x14ac:dyDescent="0.3"/>
    <row r="854" s="14" customFormat="1" x14ac:dyDescent="0.3"/>
    <row r="855" s="14" customFormat="1" x14ac:dyDescent="0.3"/>
    <row r="856" s="14" customFormat="1" x14ac:dyDescent="0.3"/>
    <row r="857" s="14" customFormat="1" x14ac:dyDescent="0.3"/>
    <row r="858" s="14" customFormat="1" x14ac:dyDescent="0.3"/>
    <row r="859" s="14" customFormat="1" x14ac:dyDescent="0.3"/>
    <row r="860" s="14" customFormat="1" x14ac:dyDescent="0.3"/>
    <row r="861" s="14" customFormat="1" x14ac:dyDescent="0.3"/>
    <row r="862" s="14" customFormat="1" x14ac:dyDescent="0.3"/>
    <row r="863" s="14" customFormat="1" x14ac:dyDescent="0.3"/>
    <row r="864" s="14" customFormat="1" x14ac:dyDescent="0.3"/>
    <row r="865" s="14" customFormat="1" x14ac:dyDescent="0.3"/>
    <row r="866" s="14" customFormat="1" x14ac:dyDescent="0.3"/>
    <row r="867" s="14" customFormat="1" x14ac:dyDescent="0.3"/>
    <row r="868" s="14" customFormat="1" x14ac:dyDescent="0.3"/>
    <row r="869" s="14" customFormat="1" x14ac:dyDescent="0.3"/>
    <row r="870" s="14" customFormat="1" x14ac:dyDescent="0.3"/>
    <row r="871" s="14" customFormat="1" x14ac:dyDescent="0.3"/>
    <row r="872" s="14" customFormat="1" x14ac:dyDescent="0.3"/>
    <row r="873" s="14" customFormat="1" x14ac:dyDescent="0.3"/>
    <row r="874" s="14" customFormat="1" x14ac:dyDescent="0.3"/>
    <row r="875" s="14" customFormat="1" x14ac:dyDescent="0.3"/>
    <row r="876" s="14" customFormat="1" x14ac:dyDescent="0.3"/>
    <row r="877" s="14" customFormat="1" x14ac:dyDescent="0.3"/>
    <row r="878" s="14" customFormat="1" x14ac:dyDescent="0.3"/>
    <row r="879" s="14" customFormat="1" x14ac:dyDescent="0.3"/>
    <row r="880" s="14" customFormat="1" x14ac:dyDescent="0.3"/>
    <row r="881" s="14" customFormat="1" x14ac:dyDescent="0.3"/>
    <row r="882" s="14" customFormat="1" x14ac:dyDescent="0.3"/>
    <row r="883" s="14" customFormat="1" x14ac:dyDescent="0.3"/>
    <row r="884" s="14" customFormat="1" x14ac:dyDescent="0.3"/>
    <row r="885" s="14" customFormat="1" x14ac:dyDescent="0.3"/>
    <row r="886" s="14" customFormat="1" x14ac:dyDescent="0.3"/>
    <row r="887" s="14" customFormat="1" x14ac:dyDescent="0.3"/>
    <row r="888" s="14" customFormat="1" x14ac:dyDescent="0.3"/>
    <row r="889" s="14" customFormat="1" x14ac:dyDescent="0.3"/>
    <row r="890" s="14" customFormat="1" x14ac:dyDescent="0.3"/>
    <row r="891" s="14" customFormat="1" x14ac:dyDescent="0.3"/>
    <row r="892" s="14" customFormat="1" x14ac:dyDescent="0.3"/>
    <row r="893" s="14" customFormat="1" x14ac:dyDescent="0.3"/>
    <row r="894" s="14" customFormat="1" x14ac:dyDescent="0.3"/>
    <row r="895" s="14" customFormat="1" x14ac:dyDescent="0.3"/>
    <row r="896" s="14" customFormat="1" x14ac:dyDescent="0.3"/>
    <row r="897" s="14" customFormat="1" x14ac:dyDescent="0.3"/>
    <row r="898" s="14" customFormat="1" x14ac:dyDescent="0.3"/>
    <row r="899" s="14" customFormat="1" x14ac:dyDescent="0.3"/>
    <row r="900" s="14" customFormat="1" x14ac:dyDescent="0.3"/>
    <row r="901" s="14" customFormat="1" x14ac:dyDescent="0.3"/>
    <row r="902" s="14" customFormat="1" x14ac:dyDescent="0.3"/>
    <row r="903" s="14" customFormat="1" x14ac:dyDescent="0.3"/>
    <row r="904" s="14" customFormat="1" x14ac:dyDescent="0.3"/>
    <row r="905" s="14" customFormat="1" x14ac:dyDescent="0.3"/>
    <row r="906" s="14" customFormat="1" x14ac:dyDescent="0.3"/>
    <row r="907" s="14" customFormat="1" x14ac:dyDescent="0.3"/>
    <row r="908" s="14" customFormat="1" x14ac:dyDescent="0.3"/>
    <row r="909" s="14" customFormat="1" x14ac:dyDescent="0.3"/>
    <row r="910" s="14" customFormat="1" x14ac:dyDescent="0.3"/>
    <row r="911" s="14" customFormat="1" x14ac:dyDescent="0.3"/>
    <row r="912" s="14" customFormat="1" x14ac:dyDescent="0.3"/>
    <row r="913" s="14" customFormat="1" x14ac:dyDescent="0.3"/>
    <row r="914" s="14" customFormat="1" x14ac:dyDescent="0.3"/>
    <row r="915" s="14" customFormat="1" x14ac:dyDescent="0.3"/>
    <row r="916" s="14" customFormat="1" x14ac:dyDescent="0.3"/>
    <row r="917" s="14" customFormat="1" x14ac:dyDescent="0.3"/>
    <row r="918" s="14" customFormat="1" x14ac:dyDescent="0.3"/>
    <row r="919" s="14" customFormat="1" x14ac:dyDescent="0.3"/>
    <row r="920" s="14" customFormat="1" x14ac:dyDescent="0.3"/>
    <row r="921" s="14" customFormat="1" x14ac:dyDescent="0.3"/>
    <row r="922" s="14" customFormat="1" x14ac:dyDescent="0.3"/>
    <row r="923" s="14" customFormat="1" x14ac:dyDescent="0.3"/>
    <row r="924" s="14" customFormat="1" x14ac:dyDescent="0.3"/>
    <row r="925" s="14" customFormat="1" x14ac:dyDescent="0.3"/>
    <row r="926" s="14" customFormat="1" x14ac:dyDescent="0.3"/>
    <row r="927" s="14" customFormat="1" x14ac:dyDescent="0.3"/>
    <row r="928" s="14" customFormat="1" x14ac:dyDescent="0.3"/>
    <row r="929" s="14" customFormat="1" x14ac:dyDescent="0.3"/>
    <row r="930" s="14" customFormat="1" x14ac:dyDescent="0.3"/>
    <row r="931" s="14" customFormat="1" x14ac:dyDescent="0.3"/>
    <row r="932" s="14" customFormat="1" x14ac:dyDescent="0.3"/>
    <row r="933" s="14" customFormat="1" x14ac:dyDescent="0.3"/>
    <row r="934" s="14" customFormat="1" x14ac:dyDescent="0.3"/>
    <row r="935" s="14" customFormat="1" x14ac:dyDescent="0.3"/>
    <row r="936" s="14" customFormat="1" x14ac:dyDescent="0.3"/>
    <row r="937" s="14" customFormat="1" x14ac:dyDescent="0.3"/>
    <row r="938" s="14" customFormat="1" x14ac:dyDescent="0.3"/>
    <row r="939" s="14" customFormat="1" x14ac:dyDescent="0.3"/>
    <row r="940" s="14" customFormat="1" x14ac:dyDescent="0.3"/>
    <row r="941" s="14" customFormat="1" x14ac:dyDescent="0.3"/>
    <row r="942" s="14" customFormat="1" x14ac:dyDescent="0.3"/>
    <row r="943" s="14" customFormat="1" x14ac:dyDescent="0.3"/>
    <row r="944" s="14" customFormat="1" x14ac:dyDescent="0.3"/>
    <row r="945" s="14" customFormat="1" x14ac:dyDescent="0.3"/>
    <row r="946" s="14" customFormat="1" x14ac:dyDescent="0.3"/>
    <row r="947" s="14" customFormat="1" x14ac:dyDescent="0.3"/>
    <row r="948" s="14" customFormat="1" x14ac:dyDescent="0.3"/>
    <row r="949" s="14" customFormat="1" x14ac:dyDescent="0.3"/>
    <row r="950" s="14" customFormat="1" x14ac:dyDescent="0.3"/>
    <row r="951" s="14" customFormat="1" x14ac:dyDescent="0.3"/>
    <row r="952" s="14" customFormat="1" x14ac:dyDescent="0.3"/>
    <row r="953" s="14" customFormat="1" x14ac:dyDescent="0.3"/>
    <row r="954" s="14" customFormat="1" x14ac:dyDescent="0.3"/>
    <row r="955" s="14" customFormat="1" x14ac:dyDescent="0.3"/>
    <row r="956" s="14" customFormat="1" x14ac:dyDescent="0.3"/>
    <row r="957" s="14" customFormat="1" x14ac:dyDescent="0.3"/>
    <row r="958" s="14" customFormat="1" x14ac:dyDescent="0.3"/>
    <row r="959" s="14" customFormat="1" x14ac:dyDescent="0.3"/>
    <row r="960" s="14" customFormat="1" x14ac:dyDescent="0.3"/>
    <row r="961" s="14" customFormat="1" x14ac:dyDescent="0.3"/>
    <row r="962" s="14" customFormat="1" x14ac:dyDescent="0.3"/>
    <row r="963" s="14" customFormat="1" x14ac:dyDescent="0.3"/>
    <row r="964" s="14" customFormat="1" x14ac:dyDescent="0.3"/>
    <row r="965" s="14" customFormat="1" x14ac:dyDescent="0.3"/>
    <row r="966" s="14" customFormat="1" x14ac:dyDescent="0.3"/>
    <row r="967" s="14" customFormat="1" x14ac:dyDescent="0.3"/>
    <row r="968" s="14" customFormat="1" x14ac:dyDescent="0.3"/>
    <row r="969" s="14" customFormat="1" x14ac:dyDescent="0.3"/>
    <row r="970" s="14" customFormat="1" x14ac:dyDescent="0.3"/>
    <row r="971" s="14" customFormat="1" x14ac:dyDescent="0.3"/>
    <row r="972" s="14" customFormat="1" x14ac:dyDescent="0.3"/>
    <row r="973" s="14" customFormat="1" x14ac:dyDescent="0.3"/>
    <row r="974" s="14" customFormat="1" x14ac:dyDescent="0.3"/>
    <row r="975" s="14" customFormat="1" x14ac:dyDescent="0.3"/>
    <row r="976" s="14" customFormat="1" x14ac:dyDescent="0.3"/>
    <row r="977" s="14" customFormat="1" x14ac:dyDescent="0.3"/>
    <row r="978" s="14" customFormat="1" x14ac:dyDescent="0.3"/>
    <row r="979" s="14" customFormat="1" x14ac:dyDescent="0.3"/>
    <row r="980" s="14" customFormat="1" x14ac:dyDescent="0.3"/>
    <row r="981" s="14" customFormat="1" x14ac:dyDescent="0.3"/>
    <row r="982" s="14" customFormat="1" x14ac:dyDescent="0.3"/>
    <row r="983" s="14" customFormat="1" x14ac:dyDescent="0.3"/>
    <row r="984" s="14" customFormat="1" x14ac:dyDescent="0.3"/>
    <row r="985" s="14" customFormat="1" x14ac:dyDescent="0.3"/>
    <row r="986" s="14" customFormat="1" x14ac:dyDescent="0.3"/>
    <row r="987" s="14" customFormat="1" x14ac:dyDescent="0.3"/>
    <row r="988" s="14" customFormat="1" x14ac:dyDescent="0.3"/>
    <row r="989" s="14" customFormat="1" x14ac:dyDescent="0.3"/>
    <row r="990" s="14" customFormat="1" x14ac:dyDescent="0.3"/>
    <row r="991" s="14" customFormat="1" x14ac:dyDescent="0.3"/>
    <row r="992" s="14" customFormat="1" x14ac:dyDescent="0.3"/>
    <row r="993" s="14" customFormat="1" x14ac:dyDescent="0.3"/>
    <row r="994" s="14" customFormat="1" x14ac:dyDescent="0.3"/>
    <row r="995" s="14" customFormat="1" x14ac:dyDescent="0.3"/>
    <row r="996" s="14" customFormat="1" x14ac:dyDescent="0.3"/>
    <row r="997" s="14" customFormat="1" x14ac:dyDescent="0.3"/>
    <row r="998" s="14" customFormat="1" x14ac:dyDescent="0.3"/>
    <row r="999" s="14" customFormat="1" x14ac:dyDescent="0.3"/>
    <row r="1000" s="14" customFormat="1" x14ac:dyDescent="0.3"/>
    <row r="1001" s="14" customFormat="1" x14ac:dyDescent="0.3"/>
    <row r="1002" s="14" customFormat="1" x14ac:dyDescent="0.3"/>
    <row r="1003" s="14" customFormat="1" x14ac:dyDescent="0.3"/>
    <row r="1004" s="14" customFormat="1" x14ac:dyDescent="0.3"/>
    <row r="1005" s="14" customFormat="1" x14ac:dyDescent="0.3"/>
    <row r="1006" s="14" customFormat="1" x14ac:dyDescent="0.3"/>
    <row r="1007" s="14" customFormat="1" x14ac:dyDescent="0.3"/>
    <row r="1008" s="14" customFormat="1" x14ac:dyDescent="0.3"/>
    <row r="1009" s="14" customFormat="1" x14ac:dyDescent="0.3"/>
    <row r="1010" s="14" customFormat="1" x14ac:dyDescent="0.3"/>
    <row r="1011" s="14" customFormat="1" x14ac:dyDescent="0.3"/>
    <row r="1012" s="14" customFormat="1" x14ac:dyDescent="0.3"/>
    <row r="1013" s="14" customFormat="1" x14ac:dyDescent="0.3"/>
    <row r="1014" s="14" customFormat="1" x14ac:dyDescent="0.3"/>
    <row r="1015" s="14" customFormat="1" x14ac:dyDescent="0.3"/>
    <row r="1016" s="14" customFormat="1" x14ac:dyDescent="0.3"/>
    <row r="1017" s="14" customFormat="1" x14ac:dyDescent="0.3"/>
    <row r="1018" s="14" customFormat="1" x14ac:dyDescent="0.3"/>
    <row r="1019" s="14" customFormat="1" x14ac:dyDescent="0.3"/>
    <row r="1020" s="14" customFormat="1" x14ac:dyDescent="0.3"/>
    <row r="1021" s="14" customFormat="1" x14ac:dyDescent="0.3"/>
    <row r="1022" s="14" customFormat="1" x14ac:dyDescent="0.3"/>
    <row r="1023" s="14" customFormat="1" x14ac:dyDescent="0.3"/>
    <row r="1024" s="14" customFormat="1" x14ac:dyDescent="0.3"/>
    <row r="1025" s="14" customFormat="1" x14ac:dyDescent="0.3"/>
    <row r="1026" s="14" customFormat="1" x14ac:dyDescent="0.3"/>
    <row r="1027" s="14" customFormat="1" x14ac:dyDescent="0.3"/>
    <row r="1028" s="14" customFormat="1" x14ac:dyDescent="0.3"/>
    <row r="1029" s="14" customFormat="1" x14ac:dyDescent="0.3"/>
    <row r="1030" s="14" customFormat="1" x14ac:dyDescent="0.3"/>
    <row r="1031" s="14" customFormat="1" x14ac:dyDescent="0.3"/>
    <row r="1032" s="14" customFormat="1" x14ac:dyDescent="0.3"/>
    <row r="1033" s="14" customFormat="1" x14ac:dyDescent="0.3"/>
    <row r="1034" s="14" customFormat="1" x14ac:dyDescent="0.3"/>
    <row r="1035" s="14" customFormat="1" x14ac:dyDescent="0.3"/>
    <row r="1036" s="14" customFormat="1" x14ac:dyDescent="0.3"/>
    <row r="1037" s="14" customFormat="1" x14ac:dyDescent="0.3"/>
    <row r="1038" s="14" customFormat="1" x14ac:dyDescent="0.3"/>
    <row r="1039" s="14" customFormat="1" x14ac:dyDescent="0.3"/>
    <row r="1040" s="14" customFormat="1" x14ac:dyDescent="0.3"/>
    <row r="1041" s="14" customFormat="1" x14ac:dyDescent="0.3"/>
    <row r="1042" s="14" customFormat="1" x14ac:dyDescent="0.3"/>
    <row r="1043" s="14" customFormat="1" x14ac:dyDescent="0.3"/>
    <row r="1044" s="14" customFormat="1" x14ac:dyDescent="0.3"/>
    <row r="1045" s="14" customFormat="1" x14ac:dyDescent="0.3"/>
    <row r="1046" s="14" customFormat="1" x14ac:dyDescent="0.3"/>
    <row r="1047" s="14" customFormat="1" x14ac:dyDescent="0.3"/>
    <row r="1048" s="14" customFormat="1" x14ac:dyDescent="0.3"/>
    <row r="1049" s="14" customFormat="1" x14ac:dyDescent="0.3"/>
    <row r="1050" s="14" customFormat="1" x14ac:dyDescent="0.3"/>
    <row r="1051" s="14" customFormat="1" x14ac:dyDescent="0.3"/>
    <row r="1052" s="14" customFormat="1" x14ac:dyDescent="0.3"/>
    <row r="1053" s="14" customFormat="1" x14ac:dyDescent="0.3"/>
    <row r="1054" s="14" customFormat="1" x14ac:dyDescent="0.3"/>
    <row r="1055" s="14" customFormat="1" x14ac:dyDescent="0.3"/>
    <row r="1056" s="14" customFormat="1" x14ac:dyDescent="0.3"/>
    <row r="1057" s="14" customFormat="1" x14ac:dyDescent="0.3"/>
    <row r="1058" s="14" customFormat="1" x14ac:dyDescent="0.3"/>
    <row r="1059" s="14" customFormat="1" x14ac:dyDescent="0.3"/>
    <row r="1060" s="14" customFormat="1" x14ac:dyDescent="0.3"/>
    <row r="1061" s="14" customFormat="1" x14ac:dyDescent="0.3"/>
    <row r="1062" s="14" customFormat="1" x14ac:dyDescent="0.3"/>
    <row r="1063" s="14" customFormat="1" x14ac:dyDescent="0.3"/>
    <row r="1064" s="14" customFormat="1" x14ac:dyDescent="0.3"/>
    <row r="1065" s="14" customFormat="1" x14ac:dyDescent="0.3"/>
    <row r="1066" s="14" customFormat="1" x14ac:dyDescent="0.3"/>
    <row r="1067" s="14" customFormat="1" x14ac:dyDescent="0.3"/>
    <row r="1068" s="14" customFormat="1" x14ac:dyDescent="0.3"/>
    <row r="1069" s="14" customFormat="1" x14ac:dyDescent="0.3"/>
    <row r="1070" s="14" customFormat="1" x14ac:dyDescent="0.3"/>
    <row r="1071" s="14" customFormat="1" x14ac:dyDescent="0.3"/>
    <row r="1072" s="14" customFormat="1" x14ac:dyDescent="0.3"/>
    <row r="1073" s="14" customFormat="1" x14ac:dyDescent="0.3"/>
    <row r="1074" s="14" customFormat="1" x14ac:dyDescent="0.3"/>
    <row r="1075" s="14" customFormat="1" x14ac:dyDescent="0.3"/>
    <row r="1076" s="14" customFormat="1" x14ac:dyDescent="0.3"/>
    <row r="1077" s="14" customFormat="1" x14ac:dyDescent="0.3"/>
    <row r="1078" s="14" customFormat="1" x14ac:dyDescent="0.3"/>
    <row r="1079" s="14" customFormat="1" x14ac:dyDescent="0.3"/>
    <row r="1080" s="14" customFormat="1" x14ac:dyDescent="0.3"/>
    <row r="1081" s="14" customFormat="1" x14ac:dyDescent="0.3"/>
    <row r="1082" s="14" customFormat="1" x14ac:dyDescent="0.3"/>
    <row r="1083" s="14" customFormat="1" x14ac:dyDescent="0.3"/>
    <row r="1084" s="14" customFormat="1" x14ac:dyDescent="0.3"/>
    <row r="1085" s="14" customFormat="1" x14ac:dyDescent="0.3"/>
    <row r="1086" s="14" customFormat="1" x14ac:dyDescent="0.3"/>
    <row r="1087" s="14" customFormat="1" x14ac:dyDescent="0.3"/>
    <row r="1088" s="14" customFormat="1" x14ac:dyDescent="0.3"/>
    <row r="1089" s="14" customFormat="1" x14ac:dyDescent="0.3"/>
    <row r="1090" s="14" customFormat="1" x14ac:dyDescent="0.3"/>
    <row r="1091" s="14" customFormat="1" x14ac:dyDescent="0.3"/>
    <row r="1092" s="14" customFormat="1" x14ac:dyDescent="0.3"/>
    <row r="1093" s="14" customFormat="1" x14ac:dyDescent="0.3"/>
    <row r="1094" s="14" customFormat="1" x14ac:dyDescent="0.3"/>
    <row r="1095" s="14" customFormat="1" x14ac:dyDescent="0.3"/>
    <row r="1096" s="14" customFormat="1" x14ac:dyDescent="0.3"/>
    <row r="1097" s="14" customFormat="1" x14ac:dyDescent="0.3"/>
    <row r="1098" s="14" customFormat="1" x14ac:dyDescent="0.3"/>
    <row r="1099" s="14" customFormat="1" x14ac:dyDescent="0.3"/>
    <row r="1100" s="14" customFormat="1" x14ac:dyDescent="0.3"/>
    <row r="1101" s="14" customFormat="1" x14ac:dyDescent="0.3"/>
    <row r="1102" s="14" customFormat="1" x14ac:dyDescent="0.3"/>
    <row r="1103" s="14" customFormat="1" x14ac:dyDescent="0.3"/>
    <row r="1104" s="14" customFormat="1" x14ac:dyDescent="0.3"/>
    <row r="1105" s="14" customFormat="1" x14ac:dyDescent="0.3"/>
    <row r="1106" s="14" customFormat="1" x14ac:dyDescent="0.3"/>
    <row r="1107" s="14" customFormat="1" x14ac:dyDescent="0.3"/>
    <row r="1108" s="14" customFormat="1" x14ac:dyDescent="0.3"/>
    <row r="1109" s="14" customFormat="1" x14ac:dyDescent="0.3"/>
    <row r="1110" s="14" customFormat="1" x14ac:dyDescent="0.3"/>
    <row r="1111" s="14" customFormat="1" x14ac:dyDescent="0.3"/>
    <row r="1112" s="14" customFormat="1" x14ac:dyDescent="0.3"/>
    <row r="1113" s="14" customFormat="1" x14ac:dyDescent="0.3"/>
    <row r="1114" s="14" customFormat="1" x14ac:dyDescent="0.3"/>
    <row r="1115" s="14" customFormat="1" x14ac:dyDescent="0.3"/>
    <row r="1116" s="14" customFormat="1" x14ac:dyDescent="0.3"/>
    <row r="1117" s="14" customFormat="1" x14ac:dyDescent="0.3"/>
    <row r="1118" s="14" customFormat="1" x14ac:dyDescent="0.3"/>
    <row r="1119" s="14" customFormat="1" x14ac:dyDescent="0.3"/>
    <row r="1120" s="14" customFormat="1" x14ac:dyDescent="0.3"/>
    <row r="1121" s="14" customFormat="1" x14ac:dyDescent="0.3"/>
    <row r="1122" s="14" customFormat="1" x14ac:dyDescent="0.3"/>
    <row r="1123" s="14" customFormat="1" x14ac:dyDescent="0.3"/>
    <row r="1124" s="14" customFormat="1" x14ac:dyDescent="0.3"/>
    <row r="1125" s="14" customFormat="1" x14ac:dyDescent="0.3"/>
    <row r="1126" s="14" customFormat="1" x14ac:dyDescent="0.3"/>
    <row r="1127" s="14" customFormat="1" x14ac:dyDescent="0.3"/>
    <row r="1128" s="14" customFormat="1" x14ac:dyDescent="0.3"/>
    <row r="1129" s="14" customFormat="1" x14ac:dyDescent="0.3"/>
    <row r="1130" s="14" customFormat="1" x14ac:dyDescent="0.3"/>
    <row r="1131" s="14" customFormat="1" x14ac:dyDescent="0.3"/>
    <row r="1132" s="14" customFormat="1" x14ac:dyDescent="0.3"/>
    <row r="1133" s="14" customFormat="1" x14ac:dyDescent="0.3"/>
    <row r="1134" s="14" customFormat="1" x14ac:dyDescent="0.3"/>
    <row r="1135" s="14" customFormat="1" x14ac:dyDescent="0.3"/>
    <row r="1136" s="14" customFormat="1" x14ac:dyDescent="0.3"/>
    <row r="1137" s="14" customFormat="1" x14ac:dyDescent="0.3"/>
    <row r="1138" s="14" customFormat="1" x14ac:dyDescent="0.3"/>
    <row r="1139" s="14" customFormat="1" x14ac:dyDescent="0.3"/>
    <row r="1140" s="14" customFormat="1" x14ac:dyDescent="0.3"/>
    <row r="1141" s="14" customFormat="1" x14ac:dyDescent="0.3"/>
    <row r="1142" s="14" customFormat="1" x14ac:dyDescent="0.3"/>
    <row r="1143" s="14" customFormat="1" x14ac:dyDescent="0.3"/>
    <row r="1144" s="14" customFormat="1" x14ac:dyDescent="0.3"/>
    <row r="1145" s="14" customFormat="1" x14ac:dyDescent="0.3"/>
    <row r="1146" s="14" customFormat="1" x14ac:dyDescent="0.3"/>
    <row r="1147" s="14" customFormat="1" x14ac:dyDescent="0.3"/>
    <row r="1148" s="14" customFormat="1" x14ac:dyDescent="0.3"/>
    <row r="1149" s="14" customFormat="1" x14ac:dyDescent="0.3"/>
    <row r="1150" s="14" customFormat="1" x14ac:dyDescent="0.3"/>
    <row r="1151" s="14" customFormat="1" x14ac:dyDescent="0.3"/>
    <row r="1152" s="14" customFormat="1" x14ac:dyDescent="0.3"/>
    <row r="1153" s="14" customFormat="1" x14ac:dyDescent="0.3"/>
    <row r="1154" s="14" customFormat="1" x14ac:dyDescent="0.3"/>
    <row r="1155" s="14" customFormat="1" x14ac:dyDescent="0.3"/>
    <row r="1156" s="14" customFormat="1" x14ac:dyDescent="0.3"/>
    <row r="1157" s="14" customFormat="1" x14ac:dyDescent="0.3"/>
    <row r="1158" s="14" customFormat="1" x14ac:dyDescent="0.3"/>
    <row r="1159" s="14" customFormat="1" x14ac:dyDescent="0.3"/>
    <row r="1160" s="14" customFormat="1" x14ac:dyDescent="0.3"/>
    <row r="1161" s="14" customFormat="1" x14ac:dyDescent="0.3"/>
    <row r="1162" s="14" customFormat="1" x14ac:dyDescent="0.3"/>
    <row r="1163" s="14" customFormat="1" x14ac:dyDescent="0.3"/>
    <row r="1164" s="14" customFormat="1" x14ac:dyDescent="0.3"/>
    <row r="1165" s="14" customFormat="1" x14ac:dyDescent="0.3"/>
    <row r="1166" s="14" customFormat="1" x14ac:dyDescent="0.3"/>
    <row r="1167" s="14" customFormat="1" x14ac:dyDescent="0.3"/>
    <row r="1168" s="14" customFormat="1" x14ac:dyDescent="0.3"/>
    <row r="1169" s="14" customFormat="1" x14ac:dyDescent="0.3"/>
    <row r="1170" s="14" customFormat="1" x14ac:dyDescent="0.3"/>
    <row r="1171" s="14" customFormat="1" x14ac:dyDescent="0.3"/>
    <row r="1172" s="14" customFormat="1" x14ac:dyDescent="0.3"/>
    <row r="1173" s="14" customFormat="1" x14ac:dyDescent="0.3"/>
    <row r="1174" s="14" customFormat="1" x14ac:dyDescent="0.3"/>
    <row r="1175" s="14" customFormat="1" x14ac:dyDescent="0.3"/>
    <row r="1176" s="14" customFormat="1" x14ac:dyDescent="0.3"/>
    <row r="1177" s="14" customFormat="1" x14ac:dyDescent="0.3"/>
    <row r="1178" s="14" customFormat="1" x14ac:dyDescent="0.3"/>
    <row r="1179" s="14" customFormat="1" x14ac:dyDescent="0.3"/>
    <row r="1180" s="14" customFormat="1" x14ac:dyDescent="0.3"/>
    <row r="1181" s="14" customFormat="1" x14ac:dyDescent="0.3"/>
    <row r="1182" s="14" customFormat="1" x14ac:dyDescent="0.3"/>
    <row r="1183" s="14" customFormat="1" x14ac:dyDescent="0.3"/>
    <row r="1184" s="14" customFormat="1" x14ac:dyDescent="0.3"/>
    <row r="1185" s="14" customFormat="1" x14ac:dyDescent="0.3"/>
    <row r="1186" s="14" customFormat="1" x14ac:dyDescent="0.3"/>
    <row r="1187" s="14" customFormat="1" x14ac:dyDescent="0.3"/>
    <row r="1188" s="14" customFormat="1" x14ac:dyDescent="0.3"/>
    <row r="1189" s="14" customFormat="1" x14ac:dyDescent="0.3"/>
    <row r="1190" s="14" customFormat="1" x14ac:dyDescent="0.3"/>
    <row r="1191" s="14" customFormat="1" x14ac:dyDescent="0.3"/>
    <row r="1192" s="14" customFormat="1" x14ac:dyDescent="0.3"/>
    <row r="1193" s="14" customFormat="1" x14ac:dyDescent="0.3"/>
    <row r="1194" s="14" customFormat="1" x14ac:dyDescent="0.3"/>
    <row r="1195" s="14" customFormat="1" x14ac:dyDescent="0.3"/>
    <row r="1196" s="14" customFormat="1" x14ac:dyDescent="0.3"/>
    <row r="1197" s="14" customFormat="1" x14ac:dyDescent="0.3"/>
    <row r="1198" s="14" customFormat="1" x14ac:dyDescent="0.3"/>
    <row r="1199" s="14" customFormat="1" x14ac:dyDescent="0.3"/>
    <row r="1200" s="14" customFormat="1" x14ac:dyDescent="0.3"/>
    <row r="1201" s="14" customFormat="1" x14ac:dyDescent="0.3"/>
    <row r="1202" s="14" customFormat="1" x14ac:dyDescent="0.3"/>
    <row r="1203" s="14" customFormat="1" x14ac:dyDescent="0.3"/>
    <row r="1204" s="14" customFormat="1" x14ac:dyDescent="0.3"/>
    <row r="1205" s="14" customFormat="1" x14ac:dyDescent="0.3"/>
    <row r="1206" s="14" customFormat="1" x14ac:dyDescent="0.3"/>
    <row r="1207" s="14" customFormat="1" x14ac:dyDescent="0.3"/>
    <row r="1208" s="14" customFormat="1" x14ac:dyDescent="0.3"/>
    <row r="1209" s="14" customFormat="1" x14ac:dyDescent="0.3"/>
    <row r="1210" s="14" customFormat="1" x14ac:dyDescent="0.3"/>
    <row r="1211" s="14" customFormat="1" x14ac:dyDescent="0.3"/>
    <row r="1212" s="14" customFormat="1" x14ac:dyDescent="0.3"/>
    <row r="1213" s="14" customFormat="1" x14ac:dyDescent="0.3"/>
    <row r="1214" s="14" customFormat="1" x14ac:dyDescent="0.3"/>
    <row r="1215" s="14" customFormat="1" x14ac:dyDescent="0.3"/>
    <row r="1216" s="14" customFormat="1" x14ac:dyDescent="0.3"/>
    <row r="1217" s="14" customFormat="1" x14ac:dyDescent="0.3"/>
    <row r="1218" s="14" customFormat="1" x14ac:dyDescent="0.3"/>
    <row r="1219" s="14" customFormat="1" x14ac:dyDescent="0.3"/>
    <row r="1220" s="14" customFormat="1" x14ac:dyDescent="0.3"/>
    <row r="1221" s="14" customFormat="1" x14ac:dyDescent="0.3"/>
    <row r="1222" s="14" customFormat="1" x14ac:dyDescent="0.3"/>
    <row r="1223" s="14" customFormat="1" x14ac:dyDescent="0.3"/>
    <row r="1224" s="14" customFormat="1" x14ac:dyDescent="0.3"/>
    <row r="1225" s="14" customFormat="1" x14ac:dyDescent="0.3"/>
    <row r="1226" s="14" customFormat="1" x14ac:dyDescent="0.3"/>
    <row r="1227" s="14" customFormat="1" x14ac:dyDescent="0.3"/>
    <row r="1228" s="14" customFormat="1" x14ac:dyDescent="0.3"/>
    <row r="1229" s="14" customFormat="1" x14ac:dyDescent="0.3"/>
    <row r="1230" s="14" customFormat="1" x14ac:dyDescent="0.3"/>
    <row r="1231" s="14" customFormat="1" x14ac:dyDescent="0.3"/>
    <row r="1232" s="14" customFormat="1" x14ac:dyDescent="0.3"/>
    <row r="1233" s="14" customFormat="1" x14ac:dyDescent="0.3"/>
    <row r="1234" s="14" customFormat="1" x14ac:dyDescent="0.3"/>
    <row r="1235" s="14" customFormat="1" x14ac:dyDescent="0.3"/>
    <row r="1236" s="14" customFormat="1" x14ac:dyDescent="0.3"/>
    <row r="1237" s="14" customFormat="1" x14ac:dyDescent="0.3"/>
    <row r="1238" s="14" customFormat="1" x14ac:dyDescent="0.3"/>
    <row r="1239" s="14" customFormat="1" x14ac:dyDescent="0.3"/>
    <row r="1240" s="14" customFormat="1" x14ac:dyDescent="0.3"/>
    <row r="1241" s="14" customFormat="1" x14ac:dyDescent="0.3"/>
    <row r="1242" s="14" customFormat="1" x14ac:dyDescent="0.3"/>
    <row r="1243" s="14" customFormat="1" x14ac:dyDescent="0.3"/>
    <row r="1244" s="14" customFormat="1" x14ac:dyDescent="0.3"/>
    <row r="1245" s="14" customFormat="1" x14ac:dyDescent="0.3"/>
    <row r="1246" s="14" customFormat="1" x14ac:dyDescent="0.3"/>
    <row r="1247" s="14" customFormat="1" x14ac:dyDescent="0.3"/>
    <row r="1248" s="14" customFormat="1" x14ac:dyDescent="0.3"/>
    <row r="1249" s="14" customFormat="1" x14ac:dyDescent="0.3"/>
    <row r="1250" s="14" customFormat="1" x14ac:dyDescent="0.3"/>
    <row r="1251" s="14" customFormat="1" x14ac:dyDescent="0.3"/>
    <row r="1252" s="14" customFormat="1" x14ac:dyDescent="0.3"/>
    <row r="1253" s="14" customFormat="1" x14ac:dyDescent="0.3"/>
    <row r="1254" s="14" customFormat="1" x14ac:dyDescent="0.3"/>
    <row r="1255" s="14" customFormat="1" x14ac:dyDescent="0.3"/>
    <row r="1256" s="14" customFormat="1" x14ac:dyDescent="0.3"/>
    <row r="1257" s="14" customFormat="1" x14ac:dyDescent="0.3"/>
    <row r="1258" s="14" customFormat="1" x14ac:dyDescent="0.3"/>
    <row r="1259" s="14" customFormat="1" x14ac:dyDescent="0.3"/>
    <row r="1260" s="14" customFormat="1" x14ac:dyDescent="0.3"/>
    <row r="1261" s="14" customFormat="1" x14ac:dyDescent="0.3"/>
    <row r="1262" s="14" customFormat="1" x14ac:dyDescent="0.3"/>
    <row r="1263" s="14" customFormat="1" x14ac:dyDescent="0.3"/>
    <row r="1264" s="14" customFormat="1" x14ac:dyDescent="0.3"/>
    <row r="1265" s="14" customFormat="1" x14ac:dyDescent="0.3"/>
    <row r="1266" s="14" customFormat="1" x14ac:dyDescent="0.3"/>
    <row r="1267" s="14" customFormat="1" x14ac:dyDescent="0.3"/>
    <row r="1268" s="14" customFormat="1" x14ac:dyDescent="0.3"/>
    <row r="1269" s="14" customFormat="1" x14ac:dyDescent="0.3"/>
    <row r="1270" s="14" customFormat="1" x14ac:dyDescent="0.3"/>
    <row r="1271" s="14" customFormat="1" x14ac:dyDescent="0.3"/>
    <row r="1272" s="14" customFormat="1" x14ac:dyDescent="0.3"/>
    <row r="1273" s="14" customFormat="1" x14ac:dyDescent="0.3"/>
    <row r="1274" s="14" customFormat="1" x14ac:dyDescent="0.3"/>
    <row r="1275" s="14" customFormat="1" x14ac:dyDescent="0.3"/>
    <row r="1276" s="14" customFormat="1" x14ac:dyDescent="0.3"/>
    <row r="1277" s="14" customFormat="1" x14ac:dyDescent="0.3"/>
    <row r="1278" s="14" customFormat="1" x14ac:dyDescent="0.3"/>
    <row r="1279" s="14" customFormat="1" x14ac:dyDescent="0.3"/>
    <row r="1280" s="14" customFormat="1" x14ac:dyDescent="0.3"/>
    <row r="1281" s="14" customFormat="1" x14ac:dyDescent="0.3"/>
    <row r="1282" s="14" customFormat="1" x14ac:dyDescent="0.3"/>
    <row r="1283" s="14" customFormat="1" x14ac:dyDescent="0.3"/>
    <row r="1284" s="14" customFormat="1" x14ac:dyDescent="0.3"/>
    <row r="1285" s="14" customFormat="1" x14ac:dyDescent="0.3"/>
    <row r="1286" s="14" customFormat="1" x14ac:dyDescent="0.3"/>
    <row r="1287" s="14" customFormat="1" x14ac:dyDescent="0.3"/>
    <row r="1288" s="14" customFormat="1" x14ac:dyDescent="0.3"/>
    <row r="1289" s="14" customFormat="1" x14ac:dyDescent="0.3"/>
    <row r="1290" s="14" customFormat="1" x14ac:dyDescent="0.3"/>
    <row r="1291" s="14" customFormat="1" x14ac:dyDescent="0.3"/>
    <row r="1292" s="14" customFormat="1" x14ac:dyDescent="0.3"/>
    <row r="1293" s="14" customFormat="1" x14ac:dyDescent="0.3"/>
    <row r="1294" s="14" customFormat="1" x14ac:dyDescent="0.3"/>
    <row r="1295" s="14" customFormat="1" x14ac:dyDescent="0.3"/>
    <row r="1296" s="14" customFormat="1" x14ac:dyDescent="0.3"/>
    <row r="1297" s="14" customFormat="1" x14ac:dyDescent="0.3"/>
    <row r="1298" s="14" customFormat="1" x14ac:dyDescent="0.3"/>
    <row r="1299" s="14" customFormat="1" x14ac:dyDescent="0.3"/>
    <row r="1300" s="14" customFormat="1" x14ac:dyDescent="0.3"/>
    <row r="1301" s="14" customFormat="1" x14ac:dyDescent="0.3"/>
    <row r="1302" s="14" customFormat="1" x14ac:dyDescent="0.3"/>
    <row r="1303" s="14" customFormat="1" x14ac:dyDescent="0.3"/>
    <row r="1304" s="14" customFormat="1" x14ac:dyDescent="0.3"/>
    <row r="1305" s="14" customFormat="1" x14ac:dyDescent="0.3"/>
    <row r="1306" s="14" customFormat="1" x14ac:dyDescent="0.3"/>
    <row r="1307" s="14" customFormat="1" x14ac:dyDescent="0.3"/>
    <row r="1308" s="14" customFormat="1" x14ac:dyDescent="0.3"/>
    <row r="1309" s="14" customFormat="1" x14ac:dyDescent="0.3"/>
    <row r="1310" s="14" customFormat="1" x14ac:dyDescent="0.3"/>
    <row r="1311" s="14" customFormat="1" x14ac:dyDescent="0.3"/>
    <row r="1312" s="14" customFormat="1" x14ac:dyDescent="0.3"/>
    <row r="1313" s="14" customFormat="1" x14ac:dyDescent="0.3"/>
    <row r="1314" s="14" customFormat="1" x14ac:dyDescent="0.3"/>
    <row r="1315" s="14" customFormat="1" x14ac:dyDescent="0.3"/>
    <row r="1316" s="14" customFormat="1" x14ac:dyDescent="0.3"/>
    <row r="1317" s="14" customFormat="1" x14ac:dyDescent="0.3"/>
    <row r="1318" s="14" customFormat="1" x14ac:dyDescent="0.3"/>
    <row r="1319" s="14" customFormat="1" x14ac:dyDescent="0.3"/>
    <row r="1320" s="14" customFormat="1" x14ac:dyDescent="0.3"/>
    <row r="1321" s="14" customFormat="1" x14ac:dyDescent="0.3"/>
    <row r="1322" s="14" customFormat="1" x14ac:dyDescent="0.3"/>
    <row r="1323" s="14" customFormat="1" x14ac:dyDescent="0.3"/>
    <row r="1324" s="14" customFormat="1" x14ac:dyDescent="0.3"/>
    <row r="1325" s="14" customFormat="1" x14ac:dyDescent="0.3"/>
    <row r="1326" s="14" customFormat="1" x14ac:dyDescent="0.3"/>
    <row r="1327" s="14" customFormat="1" x14ac:dyDescent="0.3"/>
    <row r="1328" s="14" customFormat="1" x14ac:dyDescent="0.3"/>
    <row r="1329" s="14" customFormat="1" x14ac:dyDescent="0.3"/>
    <row r="1330" s="14" customFormat="1" x14ac:dyDescent="0.3"/>
    <row r="1331" s="14" customFormat="1" x14ac:dyDescent="0.3"/>
    <row r="1332" s="14" customFormat="1" x14ac:dyDescent="0.3"/>
    <row r="1333" s="14" customFormat="1" x14ac:dyDescent="0.3"/>
    <row r="1334" s="14" customFormat="1" x14ac:dyDescent="0.3"/>
    <row r="1335" s="14" customFormat="1" x14ac:dyDescent="0.3"/>
    <row r="1336" s="14" customFormat="1" x14ac:dyDescent="0.3"/>
    <row r="1337" s="14" customFormat="1" x14ac:dyDescent="0.3"/>
    <row r="1338" s="14" customFormat="1" x14ac:dyDescent="0.3"/>
    <row r="1339" s="14" customFormat="1" x14ac:dyDescent="0.3"/>
    <row r="1340" s="14" customFormat="1" x14ac:dyDescent="0.3"/>
    <row r="1341" s="14" customFormat="1" x14ac:dyDescent="0.3"/>
    <row r="1342" s="14" customFormat="1" x14ac:dyDescent="0.3"/>
    <row r="1343" s="14" customFormat="1" x14ac:dyDescent="0.3"/>
    <row r="1344" s="14" customFormat="1" x14ac:dyDescent="0.3"/>
    <row r="1345" s="14" customFormat="1" x14ac:dyDescent="0.3"/>
    <row r="1346" s="14" customFormat="1" x14ac:dyDescent="0.3"/>
    <row r="1347" s="14" customFormat="1" x14ac:dyDescent="0.3"/>
    <row r="1348" s="14" customFormat="1" x14ac:dyDescent="0.3"/>
    <row r="1349" s="14" customFormat="1" x14ac:dyDescent="0.3"/>
    <row r="1350" s="14" customFormat="1" x14ac:dyDescent="0.3"/>
    <row r="1351" s="14" customFormat="1" x14ac:dyDescent="0.3"/>
    <row r="1352" s="14" customFormat="1" x14ac:dyDescent="0.3"/>
    <row r="1353" s="14" customFormat="1" x14ac:dyDescent="0.3"/>
    <row r="1354" s="14" customFormat="1" x14ac:dyDescent="0.3"/>
    <row r="1355" s="14" customFormat="1" x14ac:dyDescent="0.3"/>
    <row r="1356" s="14" customFormat="1" x14ac:dyDescent="0.3"/>
    <row r="1357" s="14" customFormat="1" x14ac:dyDescent="0.3"/>
    <row r="1358" s="14" customFormat="1" x14ac:dyDescent="0.3"/>
    <row r="1359" s="14" customFormat="1" x14ac:dyDescent="0.3"/>
    <row r="1360" s="14" customFormat="1" x14ac:dyDescent="0.3"/>
    <row r="1361" s="14" customFormat="1" x14ac:dyDescent="0.3"/>
    <row r="1362" s="14" customFormat="1" x14ac:dyDescent="0.3"/>
    <row r="1363" s="14" customFormat="1" x14ac:dyDescent="0.3"/>
    <row r="1364" s="14" customFormat="1" x14ac:dyDescent="0.3"/>
    <row r="1365" s="14" customFormat="1" x14ac:dyDescent="0.3"/>
    <row r="1366" s="14" customFormat="1" x14ac:dyDescent="0.3"/>
    <row r="1367" s="14" customFormat="1" x14ac:dyDescent="0.3"/>
    <row r="1368" s="14" customFormat="1" x14ac:dyDescent="0.3"/>
    <row r="1369" s="14" customFormat="1" x14ac:dyDescent="0.3"/>
    <row r="1370" s="14" customFormat="1" x14ac:dyDescent="0.3"/>
    <row r="1371" s="14" customFormat="1" x14ac:dyDescent="0.3"/>
    <row r="1372" s="14" customFormat="1" x14ac:dyDescent="0.3"/>
    <row r="1373" s="14" customFormat="1" x14ac:dyDescent="0.3"/>
    <row r="1374" s="14" customFormat="1" x14ac:dyDescent="0.3"/>
    <row r="1375" s="14" customFormat="1" x14ac:dyDescent="0.3"/>
    <row r="1376" s="14" customFormat="1" x14ac:dyDescent="0.3"/>
    <row r="1377" s="14" customFormat="1" x14ac:dyDescent="0.3"/>
    <row r="1378" s="14" customFormat="1" x14ac:dyDescent="0.3"/>
    <row r="1379" s="14" customFormat="1" x14ac:dyDescent="0.3"/>
    <row r="1380" s="14" customFormat="1" x14ac:dyDescent="0.3"/>
    <row r="1381" s="14" customFormat="1" x14ac:dyDescent="0.3"/>
    <row r="1382" s="14" customFormat="1" x14ac:dyDescent="0.3"/>
    <row r="1383" s="14" customFormat="1" x14ac:dyDescent="0.3"/>
    <row r="1384" s="14" customFormat="1" x14ac:dyDescent="0.3"/>
    <row r="1385" s="14" customFormat="1" x14ac:dyDescent="0.3"/>
    <row r="1386" s="14" customFormat="1" x14ac:dyDescent="0.3"/>
    <row r="1387" s="14" customFormat="1" x14ac:dyDescent="0.3"/>
    <row r="1388" s="14" customFormat="1" x14ac:dyDescent="0.3"/>
    <row r="1389" s="14" customFormat="1" x14ac:dyDescent="0.3"/>
    <row r="1390" s="14" customFormat="1" x14ac:dyDescent="0.3"/>
    <row r="1391" s="14" customFormat="1" x14ac:dyDescent="0.3"/>
    <row r="1392" s="14" customFormat="1" x14ac:dyDescent="0.3"/>
    <row r="1393" s="14" customFormat="1" x14ac:dyDescent="0.3"/>
    <row r="1394" s="14" customFormat="1" x14ac:dyDescent="0.3"/>
    <row r="1395" s="14" customFormat="1" x14ac:dyDescent="0.3"/>
    <row r="1396" s="14" customFormat="1" x14ac:dyDescent="0.3"/>
    <row r="1397" s="14" customFormat="1" x14ac:dyDescent="0.3"/>
    <row r="1398" s="14" customFormat="1" x14ac:dyDescent="0.3"/>
    <row r="1399" s="14" customFormat="1" x14ac:dyDescent="0.3"/>
    <row r="1400" s="14" customFormat="1" x14ac:dyDescent="0.3"/>
    <row r="1401" s="14" customFormat="1" x14ac:dyDescent="0.3"/>
    <row r="1402" s="14" customFormat="1" x14ac:dyDescent="0.3"/>
    <row r="1403" s="14" customFormat="1" x14ac:dyDescent="0.3"/>
    <row r="1404" s="14" customFormat="1" x14ac:dyDescent="0.3"/>
    <row r="1405" s="14" customFormat="1" x14ac:dyDescent="0.3"/>
    <row r="1406" s="14" customFormat="1" x14ac:dyDescent="0.3"/>
    <row r="1407" s="14" customFormat="1" x14ac:dyDescent="0.3"/>
    <row r="1408" s="14" customFormat="1" x14ac:dyDescent="0.3"/>
    <row r="1409" s="14" customFormat="1" x14ac:dyDescent="0.3"/>
    <row r="1410" s="14" customFormat="1" x14ac:dyDescent="0.3"/>
    <row r="1411" s="14" customFormat="1" x14ac:dyDescent="0.3"/>
    <row r="1412" s="14" customFormat="1" x14ac:dyDescent="0.3"/>
    <row r="1413" s="14" customFormat="1" x14ac:dyDescent="0.3"/>
    <row r="1414" s="14" customFormat="1" x14ac:dyDescent="0.3"/>
    <row r="1415" s="14" customFormat="1" x14ac:dyDescent="0.3"/>
    <row r="1416" s="14" customFormat="1" x14ac:dyDescent="0.3"/>
    <row r="1417" s="14" customFormat="1" x14ac:dyDescent="0.3"/>
    <row r="1418" s="14" customFormat="1" x14ac:dyDescent="0.3"/>
    <row r="1419" s="14" customFormat="1" x14ac:dyDescent="0.3"/>
    <row r="1420" s="14" customFormat="1" x14ac:dyDescent="0.3"/>
    <row r="1421" s="14" customFormat="1" x14ac:dyDescent="0.3"/>
    <row r="1422" s="14" customFormat="1" x14ac:dyDescent="0.3"/>
    <row r="1423" s="14" customFormat="1" x14ac:dyDescent="0.3"/>
    <row r="1424" s="14" customFormat="1" x14ac:dyDescent="0.3"/>
    <row r="1425" s="14" customFormat="1" x14ac:dyDescent="0.3"/>
    <row r="1426" s="14" customFormat="1" x14ac:dyDescent="0.3"/>
    <row r="1427" s="14" customFormat="1" x14ac:dyDescent="0.3"/>
    <row r="1428" s="14" customFormat="1" x14ac:dyDescent="0.3"/>
    <row r="1429" s="14" customFormat="1" x14ac:dyDescent="0.3"/>
    <row r="1430" s="14" customFormat="1" x14ac:dyDescent="0.3"/>
    <row r="1431" s="14" customFormat="1" x14ac:dyDescent="0.3"/>
    <row r="1432" s="14" customFormat="1" x14ac:dyDescent="0.3"/>
    <row r="1433" s="14" customFormat="1" x14ac:dyDescent="0.3"/>
    <row r="1434" s="14" customFormat="1" x14ac:dyDescent="0.3"/>
    <row r="1435" s="14" customFormat="1" x14ac:dyDescent="0.3"/>
    <row r="1436" s="14" customFormat="1" x14ac:dyDescent="0.3"/>
    <row r="1437" s="14" customFormat="1" x14ac:dyDescent="0.3"/>
    <row r="1438" s="14" customFormat="1" x14ac:dyDescent="0.3"/>
    <row r="1439" s="14" customFormat="1" x14ac:dyDescent="0.3"/>
    <row r="1440" s="14" customFormat="1" x14ac:dyDescent="0.3"/>
    <row r="1441" s="14" customFormat="1" x14ac:dyDescent="0.3"/>
    <row r="1442" s="14" customFormat="1" x14ac:dyDescent="0.3"/>
    <row r="1443" s="14" customFormat="1" x14ac:dyDescent="0.3"/>
    <row r="1444" s="14" customFormat="1" x14ac:dyDescent="0.3"/>
    <row r="1445" s="14" customFormat="1" x14ac:dyDescent="0.3"/>
    <row r="1446" s="14" customFormat="1" x14ac:dyDescent="0.3"/>
    <row r="1447" s="14" customFormat="1" x14ac:dyDescent="0.3"/>
    <row r="1448" s="14" customFormat="1" x14ac:dyDescent="0.3"/>
    <row r="1449" s="14" customFormat="1" x14ac:dyDescent="0.3"/>
    <row r="1450" s="14" customFormat="1" x14ac:dyDescent="0.3"/>
    <row r="1451" s="14" customFormat="1" x14ac:dyDescent="0.3"/>
    <row r="1452" s="14" customFormat="1" x14ac:dyDescent="0.3"/>
    <row r="1453" s="14" customFormat="1" x14ac:dyDescent="0.3"/>
    <row r="1454" s="14" customFormat="1" x14ac:dyDescent="0.3"/>
    <row r="1455" s="14" customFormat="1" x14ac:dyDescent="0.3"/>
    <row r="1456" s="14" customFormat="1" x14ac:dyDescent="0.3"/>
    <row r="1457" s="14" customFormat="1" x14ac:dyDescent="0.3"/>
    <row r="1458" s="14" customFormat="1" x14ac:dyDescent="0.3"/>
    <row r="1459" s="14" customFormat="1" x14ac:dyDescent="0.3"/>
    <row r="1460" s="14" customFormat="1" x14ac:dyDescent="0.3"/>
    <row r="1461" s="14" customFormat="1" x14ac:dyDescent="0.3"/>
    <row r="1462" s="14" customFormat="1" x14ac:dyDescent="0.3"/>
    <row r="1463" s="14" customFormat="1" x14ac:dyDescent="0.3"/>
    <row r="1464" s="14" customFormat="1" x14ac:dyDescent="0.3"/>
    <row r="1465" s="14" customFormat="1" x14ac:dyDescent="0.3"/>
    <row r="1466" s="14" customFormat="1" x14ac:dyDescent="0.3"/>
    <row r="1467" s="14" customFormat="1" x14ac:dyDescent="0.3"/>
    <row r="1468" s="14" customFormat="1" x14ac:dyDescent="0.3"/>
    <row r="1469" s="14" customFormat="1" x14ac:dyDescent="0.3"/>
    <row r="1470" s="14" customFormat="1" x14ac:dyDescent="0.3"/>
    <row r="1471" s="14" customFormat="1" x14ac:dyDescent="0.3"/>
    <row r="1472" s="14" customFormat="1" x14ac:dyDescent="0.3"/>
    <row r="1473" s="14" customFormat="1" x14ac:dyDescent="0.3"/>
    <row r="1474" s="14" customFormat="1" x14ac:dyDescent="0.3"/>
    <row r="1475" s="14" customFormat="1" x14ac:dyDescent="0.3"/>
    <row r="1476" s="14" customFormat="1" x14ac:dyDescent="0.3"/>
    <row r="1477" s="14" customFormat="1" x14ac:dyDescent="0.3"/>
    <row r="1478" s="14" customFormat="1" x14ac:dyDescent="0.3"/>
    <row r="1479" s="14" customFormat="1" x14ac:dyDescent="0.3"/>
    <row r="1480" s="14" customFormat="1" x14ac:dyDescent="0.3"/>
    <row r="1481" s="14" customFormat="1" x14ac:dyDescent="0.3"/>
    <row r="1482" s="14" customFormat="1" x14ac:dyDescent="0.3"/>
    <row r="1483" s="14" customFormat="1" x14ac:dyDescent="0.3"/>
    <row r="1484" s="14" customFormat="1" x14ac:dyDescent="0.3"/>
    <row r="1485" s="14" customFormat="1" x14ac:dyDescent="0.3"/>
    <row r="1486" s="14" customFormat="1" x14ac:dyDescent="0.3"/>
    <row r="1487" s="14" customFormat="1" x14ac:dyDescent="0.3"/>
    <row r="1488" s="14" customFormat="1" x14ac:dyDescent="0.3"/>
    <row r="1489" s="14" customFormat="1" x14ac:dyDescent="0.3"/>
    <row r="1490" s="14" customFormat="1" x14ac:dyDescent="0.3"/>
    <row r="1491" s="14" customFormat="1" x14ac:dyDescent="0.3"/>
    <row r="1492" s="14" customFormat="1" x14ac:dyDescent="0.3"/>
    <row r="1493" s="14" customFormat="1" x14ac:dyDescent="0.3"/>
    <row r="1494" s="14" customFormat="1" x14ac:dyDescent="0.3"/>
    <row r="1495" s="14" customFormat="1" x14ac:dyDescent="0.3"/>
    <row r="1496" s="14" customFormat="1" x14ac:dyDescent="0.3"/>
    <row r="1497" s="14" customFormat="1" x14ac:dyDescent="0.3"/>
    <row r="1498" s="14" customFormat="1" x14ac:dyDescent="0.3"/>
    <row r="1499" s="14" customFormat="1" x14ac:dyDescent="0.3"/>
    <row r="1500" s="14" customFormat="1" x14ac:dyDescent="0.3"/>
    <row r="1501" s="14" customFormat="1" x14ac:dyDescent="0.3"/>
    <row r="1502" s="14" customFormat="1" x14ac:dyDescent="0.3"/>
    <row r="1503" s="14" customFormat="1" x14ac:dyDescent="0.3"/>
    <row r="1504" s="14" customFormat="1" x14ac:dyDescent="0.3"/>
    <row r="1505" s="14" customFormat="1" x14ac:dyDescent="0.3"/>
    <row r="1506" s="14" customFormat="1" x14ac:dyDescent="0.3"/>
    <row r="1507" s="14" customFormat="1" x14ac:dyDescent="0.3"/>
    <row r="1508" s="14" customFormat="1" x14ac:dyDescent="0.3"/>
    <row r="1509" s="14" customFormat="1" x14ac:dyDescent="0.3"/>
    <row r="1510" s="14" customFormat="1" x14ac:dyDescent="0.3"/>
    <row r="1511" s="14" customFormat="1" x14ac:dyDescent="0.3"/>
    <row r="1512" s="14" customFormat="1" x14ac:dyDescent="0.3"/>
    <row r="1513" s="14" customFormat="1" x14ac:dyDescent="0.3"/>
    <row r="1514" s="14" customFormat="1" x14ac:dyDescent="0.3"/>
    <row r="1515" s="14" customFormat="1" x14ac:dyDescent="0.3"/>
    <row r="1516" s="14" customFormat="1" x14ac:dyDescent="0.3"/>
    <row r="1517" s="14" customFormat="1" x14ac:dyDescent="0.3"/>
    <row r="1518" s="14" customFormat="1" x14ac:dyDescent="0.3"/>
    <row r="1519" s="14" customFormat="1" x14ac:dyDescent="0.3"/>
    <row r="1520" s="14" customFormat="1" x14ac:dyDescent="0.3"/>
    <row r="1521" s="14" customFormat="1" x14ac:dyDescent="0.3"/>
    <row r="1522" s="14" customFormat="1" x14ac:dyDescent="0.3"/>
    <row r="1523" s="14" customFormat="1" x14ac:dyDescent="0.3"/>
  </sheetData>
  <sortState ref="A2:BE36">
    <sortCondition ref="E2:E36"/>
    <sortCondition ref="A2:A36"/>
  </sortState>
  <mergeCells count="11">
    <mergeCell ref="AG1:AL1"/>
    <mergeCell ref="AM1:AP1"/>
    <mergeCell ref="AQ1:AT1"/>
    <mergeCell ref="AU1:AX1"/>
    <mergeCell ref="AY1:BB1"/>
    <mergeCell ref="AC1:AF1"/>
    <mergeCell ref="A1:E1"/>
    <mergeCell ref="F1:M1"/>
    <mergeCell ref="N1:Q1"/>
    <mergeCell ref="R1:U1"/>
    <mergeCell ref="V1:AB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3-Hour</vt:lpstr>
      <vt:lpstr>10-Hour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White</dc:creator>
  <cp:lastModifiedBy>Kaitlin White</cp:lastModifiedBy>
  <dcterms:created xsi:type="dcterms:W3CDTF">2016-07-06T14:55:28Z</dcterms:created>
  <dcterms:modified xsi:type="dcterms:W3CDTF">2017-06-27T19:42:49Z</dcterms:modified>
</cp:coreProperties>
</file>